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480" windowHeight="81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<sst xmlns="http://schemas.openxmlformats.org/spreadsheetml/2006/main" count="417" uniqueCount="411">
  <si>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</si>
  <si>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</si>
  <si>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</si>
  <si>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</si>
  <si>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</si>
  <si>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</si>
  <si>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</si>
  <si>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</si>
  <si>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</si>
  <si>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</si>
  <si>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</si>
  <si>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</si>
  <si>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Sum of day</t>
  </si>
  <si>
    <t>Ave day</t>
  </si>
  <si>
    <t>LHT, great way to start the year.  Lots of ppl.</t>
  </si>
  <si>
    <t>Still sore from the marathon, feels good to take today off.</t>
  </si>
  <si>
    <t>Easy run w/Luke, 7:15's (8:15 mile 1).  Great weather!</t>
  </si>
  <si>
    <t>Nice run, good weather, not fast, but felt ok.</t>
  </si>
  <si>
    <t>Easy morning run.</t>
  </si>
  <si>
    <t>52 minutes?  Can you say "sore"?</t>
  </si>
  <si>
    <t>H-Padden-137-EHS-H, slow!  Nice day though!</t>
  </si>
  <si>
    <t>BSB, saw the Cooks.  Good run</t>
  </si>
  <si>
    <t>Easy LHT run, still sore.</t>
  </si>
  <si>
    <t>Nice day off.</t>
  </si>
  <si>
    <t>6:41's, ran to Grayson's soccer game in Washougal.</t>
  </si>
  <si>
    <t>Got to run 7 with Luke at LHT.  Sore still but good to see him.</t>
  </si>
  <si>
    <t>LHT, felt best since marathon.</t>
  </si>
  <si>
    <t>Much needed day off.</t>
  </si>
  <si>
    <t>Easy loop, felt bettet</t>
  </si>
  <si>
    <t>Nice run, finished w/1mile w/Grayson and Boston</t>
  </si>
  <si>
    <t>Hit some sub-7's.  Timed to assure distance accuracy.  Bit sore today because I picked up Mike's cones.</t>
  </si>
  <si>
    <t>LHT, tough to follow up yesterdays.</t>
  </si>
  <si>
    <t>That took forever, as expected.  Quads are still pretty sore but improving.</t>
  </si>
  <si>
    <t>Met up with Samantha and ran some hills on 1st.  Also ran into Amber Moore.</t>
  </si>
  <si>
    <t>1:59:48, 10 mile tempo @ 6:26 pace</t>
  </si>
  <si>
    <t>Run w/Micah, 3 solo, 7 with him post SB/Arizona RnR</t>
  </si>
  <si>
    <t>LHT mile repeats 6:16-6:28, 3:10-3:18 800m repeats</t>
  </si>
  <si>
    <t>Much needed day off.  Picked up cones at CF from night before.</t>
  </si>
  <si>
    <t>Hills on Lake with BC'ers.</t>
  </si>
  <si>
    <t>Legs started tight, then moved to sore and pain.  Bummer</t>
  </si>
  <si>
    <t>Easy LHT run.  Met Tim, nice guy, 2:41, 57 years old.</t>
  </si>
  <si>
    <t>might have been my slowest run ever!</t>
  </si>
  <si>
    <t>Nike loop from Toyota dealer.  7:20's, I'll take it.  Left foot still hurts.</t>
  </si>
  <si>
    <t>Surprisingly, I felt really good.  Ran into a lady traninng for the VanUSA, shooting for a sub-4.  Beautiful moon!</t>
  </si>
  <si>
    <t>ave 7:10's, 9mm1, 8:30m2, felt good after that.</t>
  </si>
  <si>
    <t>Great day off!</t>
  </si>
  <si>
    <t>Felt a little better through 5.</t>
  </si>
  <si>
    <t>Now THIS run was my slowest ever!</t>
  </si>
  <si>
    <t>LHT, very foggy, really nice run.  DNT.</t>
  </si>
  <si>
    <t>Foot hurts a bit, perhaps ligament strain or SF.</t>
  </si>
  <si>
    <t>Tough run, finished B loop at Terry's.  Great weather!</t>
  </si>
  <si>
    <t>Great morning, felt strong especially following a 16 miler!</t>
  </si>
  <si>
    <t>Nice run, DNT, H-LHT-Lake.</t>
  </si>
  <si>
    <t>Actually felt pretty good through 12.</t>
  </si>
  <si>
    <t>Ran with Samantha this morning.  Nice to take a break tomorrow!</t>
  </si>
  <si>
    <t>Beautiful mornin run, saw a shooting star!  Way cool.  Had a couple 6mm, 1:32 overall.</t>
  </si>
  <si>
    <t>Leif with Kaci, felt good.  6:59's.</t>
  </si>
  <si>
    <t>Great run through the TC, memory lane!  6:56 pace</t>
  </si>
  <si>
    <t>Great run, ave just over 7's, but last four milse were sub-7 and final mile was 6:04.</t>
  </si>
  <si>
    <t>Difficult run, but the morning was super nice!</t>
  </si>
  <si>
    <t>Wonderful day off.  Hot!</t>
  </si>
  <si>
    <t>Much needed day off!</t>
  </si>
  <si>
    <t>Tough, but felt nice.  Great morning fog!</t>
  </si>
  <si>
    <t>Beautiful Sunday, should have run but didn't.</t>
  </si>
  <si>
    <t>H-LHT-H+Boston loop.  2x1m (DNT), 3x800m, felt good and fast.</t>
  </si>
  <si>
    <t>Sore neck, had massage and she messed something up.  Pinched nerve?</t>
  </si>
  <si>
    <t>DNT but felt pretty good.</t>
  </si>
  <si>
    <t>H-LHT-H, 8x800m, DNT but glad to get some speed work in</t>
  </si>
  <si>
    <t>Felt ok.  Ran LHT then photo shoot at EHS w/Kermode.</t>
  </si>
  <si>
    <t>Clark main on a rainy day.  Was nice to run by Hovde's and downtown.</t>
  </si>
  <si>
    <t>Slow.  Witnessed an accident.  Lady traveling east on 34 had green light, guy heading north on 192 went through light saying he was playing with the defroster.</t>
  </si>
  <si>
    <t>Ran from OSC-Hovde-Waterfront-Airport-OSC, sub-1hr 9miles, fastest in months!</t>
  </si>
  <si>
    <t>Day off.</t>
  </si>
  <si>
    <t>70 min, was nice to time.  Great weather!</t>
  </si>
  <si>
    <t>Tough run in Moses Lake</t>
  </si>
  <si>
    <t>Sat - day off</t>
  </si>
  <si>
    <t>Easy morning run, actually felt ok through parts.  Getting my legs back?</t>
  </si>
  <si>
    <t xml:space="preserve">Surprisingly fast, legs felt tired but the run seemed to go by quick.  </t>
  </si>
  <si>
    <t>Legs were tired, but expected.  Still ran pretty well.</t>
  </si>
  <si>
    <t>1:20:20 half  marathon Eugene</t>
  </si>
  <si>
    <t>Not the fastest, but starting w/a 9 &amp; 8mm doesn't help.  Several race pace miles tho.</t>
  </si>
  <si>
    <t>H-LHT-H, DNT but felt good.</t>
  </si>
  <si>
    <t>Legs feel better, nice morning loop, saw Hillary near Union.</t>
  </si>
  <si>
    <t>3miile tempo, hilly, 6:30's ave, w/5x800m around 3:05 pace, felt good</t>
  </si>
  <si>
    <t>Good loop, decent legs.</t>
  </si>
  <si>
    <t>Pinched nerve in neck + needed day off to rest calves.</t>
  </si>
  <si>
    <t>Tough miles at LHT. Glad its over!</t>
  </si>
  <si>
    <t>Tired legs, had to run after class.  Tough one.</t>
  </si>
  <si>
    <t>Regular loop, felt slow at beginning, great at end.  Last 1.5 w/Boston</t>
  </si>
  <si>
    <t>I might be fully recovered, felt great!</t>
  </si>
  <si>
    <t>Slow Sunday run, watch didn't work this morning…probably a good thing.</t>
  </si>
  <si>
    <t>Same as yesterday.</t>
  </si>
  <si>
    <t xml:space="preserve">63 min @ LHT.  </t>
  </si>
  <si>
    <t>Lots of ST (doubt) going into this race, but it's natural.  Felt good, and great final mile.</t>
  </si>
  <si>
    <t>Great morning run, slow first mile, but cranked sub-7's after.</t>
  </si>
  <si>
    <t>Nice morning for a LHT run.  Met Dwight and Anita, and saw Olivia Williams.</t>
  </si>
  <si>
    <t>Fantastic day off!</t>
  </si>
  <si>
    <t>LSD to LHT</t>
  </si>
  <si>
    <t>7's, with pretty fast and strong final 6-7.</t>
  </si>
  <si>
    <t>Felt good.</t>
  </si>
  <si>
    <t>Great run, legs felt good all the way thru.  H-LHT-500-1-Lake-20-CTC-H, then ran with Ethan and Colin.</t>
  </si>
  <si>
    <t>Slow, 7:15's, but last 7 were sub 7.  Rainy and unmotivated.</t>
  </si>
  <si>
    <t>LHT, saw Dwight, Christina, Bob, couple, biker…great run, albiet slow.</t>
  </si>
  <si>
    <t>Rough one!</t>
  </si>
  <si>
    <t>Gladly taking today off!</t>
  </si>
  <si>
    <t>H-LHT-H, terribly slow, but what a nice day!</t>
  </si>
  <si>
    <t>H-LHT-H, two bathroom stops, but great sunrise!</t>
  </si>
  <si>
    <t>LHT, slow but done.  Felt strong in latter half.</t>
  </si>
  <si>
    <t>Nice run with Luke, quick loop in the morning heat (10am)</t>
  </si>
  <si>
    <t>Travel to Arizona</t>
  </si>
  <si>
    <t>9 terrible miles.  The only thing that got me out of bed was the sunrise.</t>
  </si>
  <si>
    <t>Contrary to first thoughts, it was a nice run.  Parts felt fast.</t>
  </si>
  <si>
    <t>Great morning run, started early and ran pretty fast.</t>
  </si>
  <si>
    <t>Slow, but done.  Dead around 14.</t>
  </si>
  <si>
    <t xml:space="preserve">Refreshing to only run 6.  </t>
  </si>
  <si>
    <t>Rest day.</t>
  </si>
  <si>
    <t>Brutal miles, will be happy when Feb is done!  Big dipper was superb!</t>
  </si>
  <si>
    <t>Felt great, pep in the stride.</t>
  </si>
  <si>
    <t>Good but looking forward to taking tomorrow off.</t>
  </si>
  <si>
    <t>Before resuming fixing the boat.  What a headache!</t>
  </si>
  <si>
    <t>h-lht-h, 2x16, 12, 8, 4, 4, felt really good.</t>
  </si>
  <si>
    <t>Marathon, 2:56:05, had stomach issues, but happy with run.</t>
  </si>
  <si>
    <t>Not too bad.  Wanted 11, but woke up late.</t>
  </si>
  <si>
    <t>Felt great!  Didn't time, nor do a workout, but the legs felt great!</t>
  </si>
  <si>
    <t>Happily off today!</t>
  </si>
  <si>
    <t>Actually feeling better, strong last couple of miles.</t>
  </si>
  <si>
    <t>Nice shake-out, legs were tired and my mind was bored.</t>
  </si>
  <si>
    <t>Progressive morning run, splits improved per mile.</t>
  </si>
  <si>
    <t xml:space="preserve">Good run, legs feel rested and over the marathon.  </t>
  </si>
  <si>
    <t>6:47, 2:29 total, excellent run!</t>
  </si>
  <si>
    <t>Felt about the same as yesterday.</t>
  </si>
  <si>
    <t>Day off, we'll see how this goes.</t>
  </si>
  <si>
    <t xml:space="preserve">Easy morning run with Shane.  </t>
  </si>
  <si>
    <t>Fun when the legs feel good.</t>
  </si>
  <si>
    <t>tough 9, legs were obviously tired, but they made it through.</t>
  </si>
  <si>
    <t>Did okay, felt good after waking up around mile 3-4.</t>
  </si>
  <si>
    <t>Felt really good!  Legs feel as close to 100% rested and ready as possible.</t>
  </si>
  <si>
    <t>Yikes.  That was tough.  Ran during Madi's dance class.</t>
  </si>
  <si>
    <t>7:15 pace, but felt strong.  Last 10 were sub-7.</t>
  </si>
  <si>
    <t>Great morning run, closed last two miles at 6'teens, 6:58 overall.</t>
  </si>
  <si>
    <t>Beautiful day off!  Legs are pretty tired from the 22…</t>
  </si>
  <si>
    <t>Nice day off!  Legs needed it.</t>
  </si>
  <si>
    <t>2:59:50, worked hard on this one!  Not as fast, but fun.</t>
  </si>
  <si>
    <t>Good morning run.</t>
  </si>
  <si>
    <t xml:space="preserve">LSD, wanted to get in a couple of miles on a nice Sunday.  </t>
  </si>
  <si>
    <t>Nice day off!</t>
  </si>
  <si>
    <t>H-LHT-H, 3x1m repeats, 4x800m repeats.  DNT but felt pretty darn good.  Tough last two miles though</t>
  </si>
  <si>
    <t>Dog park issue in morning…</t>
  </si>
  <si>
    <t>Day of rest.</t>
  </si>
  <si>
    <t>LHT, slow, tired legs but was nice to get it done.</t>
  </si>
  <si>
    <t>Great run at LHT.  Not fast, but only rained the first half.</t>
  </si>
  <si>
    <t>Good morning run, felt fast. Getting faster earlier in the runs</t>
  </si>
  <si>
    <t>Great run, slow (7:02's) but the 9min mile 1 didn't help that.</t>
  </si>
  <si>
    <t>H-18-192-34-Parker-LHT-H, pretty slow, but super nice day and a good run.  Supposed to meet Grayson at dogpark but he wasn't there :(</t>
  </si>
  <si>
    <t>Legs felt wonderful following a day of rest!  DNT, but will run an actual workout tomorrrow so we'll see.</t>
  </si>
  <si>
    <t>Tough but done.  Time to powerwash the house.</t>
  </si>
  <si>
    <t>Sluggish morning run; picking up Boston's pooh was my only highlight.</t>
  </si>
  <si>
    <t>Day off, surprisingly my legs aren't sore.</t>
  </si>
  <si>
    <t>Easy return, surprisingly felt pretty good until the near end.</t>
  </si>
  <si>
    <t>DNR</t>
  </si>
  <si>
    <t>Morning B Parker loop, ran by Union.  Legs felt fast from 3-9, felt good the whole time!</t>
  </si>
  <si>
    <t>2mile 12:37, 1m 6:17, 800m 3:03, 400's 95, 95, 89</t>
  </si>
  <si>
    <t>Not much sleep, tough morning run.  H-LHT-H-B</t>
  </si>
  <si>
    <t>H-LHT-H, half/half, last half felt strong and fast w/tired legs!</t>
  </si>
  <si>
    <t>H-LHT-H, tougher than I thought it would be, but it's done.</t>
  </si>
  <si>
    <t xml:space="preserve">Terribly slow.  </t>
  </si>
  <si>
    <t>Legs were fatigued from yesterday, but I think they are over the marathon.  Only took five weeks!</t>
  </si>
  <si>
    <t>Bummed to see my 10.3 is actually 10.1.</t>
  </si>
  <si>
    <t>Nice run after training Ethan.  Downtown Vancouver, 6:40's.</t>
  </si>
  <si>
    <t>Terribly slow, slowest of the year I'm certain!</t>
  </si>
  <si>
    <t>9 tought miles at LHT.  Hot out and not fully recovered.</t>
  </si>
  <si>
    <t>Made it to the bus stop a tad behind normal, but the motivation was high and legs moved ok!</t>
  </si>
  <si>
    <t>Lots of pep in my legs.  They felt surprisingly good!</t>
  </si>
  <si>
    <t>Good run, tired lets but I was happy that I felt pretty tough running kinda good/fast.</t>
  </si>
  <si>
    <t>Tough, but better than yesterday.  H-LHT-H+</t>
  </si>
  <si>
    <t>Tough, but not slow.  Ran three hills: Brady + 2 1st to Parker.</t>
  </si>
  <si>
    <t>Ran a bit with my class anticipating more after class but food was hurting so I decided not to run further.</t>
  </si>
  <si>
    <t>8:43 first mile didn't help my half marathon of 1:30:10, but finished with 6:42 up what hill, 6:02, 5:59, then 6:40 and 6:17 with Boston.  I'll take that!</t>
  </si>
  <si>
    <t>Rough windy run.  Not exactly a confidence builder.</t>
  </si>
  <si>
    <t>Needed day off!  Legs feel good, but a few long runs ahead.</t>
  </si>
  <si>
    <t>First day in Arizona, hot!</t>
  </si>
  <si>
    <t>LHT, nice run, packed trail.  Saw Luke at the end.</t>
  </si>
  <si>
    <t xml:space="preserve">LHT, slow but super nice.  </t>
  </si>
  <si>
    <t>Sunday in Walla Walla, went golfing.  DNR.</t>
  </si>
  <si>
    <t>10x800 at 2:56 pace.  Incredible that I ran the times I did.  Very proud!</t>
  </si>
  <si>
    <t xml:space="preserve">10 of 24 miles ran, Day 1 at the Grand Canyon.  </t>
  </si>
  <si>
    <t>Good loop and ran with Samantha at Pacific Park</t>
  </si>
  <si>
    <t>LHT, slow but better.</t>
  </si>
  <si>
    <t>Tough getting up, but legs felt good, refreshed.</t>
  </si>
  <si>
    <t>Tough morning run.</t>
  </si>
  <si>
    <t>Day rest, although should have run,</t>
  </si>
  <si>
    <t>H-LHT-H</t>
  </si>
  <si>
    <t>Easy run with Sam, 1:45ish.  Slow, but done!</t>
  </si>
  <si>
    <t xml:space="preserve">Forest Park, 6:45's.  Unbelievable.  </t>
  </si>
  <si>
    <t>Fun, Great run in the GC.  Probably ran more than 18 though.</t>
  </si>
  <si>
    <t>got beat by a 9 year old girl.  Rough.</t>
  </si>
  <si>
    <t>Hot one in the TC</t>
  </si>
  <si>
    <t>Drove home from WW and ran Heritage</t>
  </si>
  <si>
    <t>Ran with Luke.  Most painful run of the year.</t>
  </si>
  <si>
    <t>Happily ran nothing today.  Tired and maybe a bit ill.  Blah!</t>
  </si>
  <si>
    <t>Nice run, still a bit sick (headache, sore throat), but managed.</t>
  </si>
  <si>
    <t>Spittin' up some nice orange stuff.  Yummy!  Felt about the same.</t>
  </si>
  <si>
    <t>2m WU, 3m of intervals with Ethan, 5 mile CD along waterfront</t>
  </si>
  <si>
    <t>H-LHT-H, not a terrible run.  First 8.5 were good and I had intermittent up tempos after that.</t>
  </si>
  <si>
    <t>H-LHT-RL-H</t>
  </si>
  <si>
    <t>Day off!  Legs need it.  Still congested &amp; sick</t>
  </si>
  <si>
    <t>Still feeling sick, but ok during the run.</t>
  </si>
  <si>
    <t>Run with Micah at LHT.</t>
  </si>
  <si>
    <t>Ted's memorial, no time for a run.  Good rest day having a cough.</t>
  </si>
  <si>
    <t>Quarter mile repeats with Ethan.</t>
  </si>
  <si>
    <t>LHT, parked at restaurant</t>
  </si>
  <si>
    <t>Run w/Sam was cancelled due to headache.  10 miles broken up</t>
  </si>
  <si>
    <t>Feeling a little better.  Still feel like my chest is heavy.</t>
  </si>
  <si>
    <t>Early LHT run, 42 out, 40 back.  Felt strong.  Recovering.  Still spitting nasty stuff.</t>
  </si>
  <si>
    <t>Good LHT run, about the same time as yesterday (1:23)</t>
  </si>
  <si>
    <t>13 tough miles, got worse from there.  H-LHT-H-Boston+</t>
  </si>
  <si>
    <t>Ran partial 3k's with Sam and Ethan, then 7 on LHT.  Hot.</t>
  </si>
  <si>
    <t>LHT w/Austin.  Rough one.</t>
  </si>
  <si>
    <t>Run in Santa Cruz on trail, wharf, Boardwalk, and Trader Joes.</t>
  </si>
  <si>
    <t>Same run as yesterday but faster (6:53 pace w/8:40 mile 1)</t>
  </si>
  <si>
    <t>Trinity Lake, CA while kids slept</t>
  </si>
  <si>
    <t>Run around Turlock, past elem/mid schools, apt., and Linda's old house.</t>
  </si>
  <si>
    <t>Drove to Cali.</t>
  </si>
  <si>
    <t>Black Creek Rd in CA w/Kids.  Pretty quick, 68 minutes.</t>
  </si>
  <si>
    <t>Not so quick, but done.  Terribly slow (hungry maybe).</t>
  </si>
  <si>
    <t>No comment.</t>
  </si>
  <si>
    <t>Day off.  Legs are trashed and I'm beat from Great America</t>
  </si>
  <si>
    <t>Spastic loop around San Carlos. Fun but long and slow.</t>
  </si>
  <si>
    <t>Nice run after drive back from Cali.  Saw Erin Brooks.</t>
  </si>
  <si>
    <t>Ok run at LHT</t>
  </si>
  <si>
    <t>Day off, should have run.</t>
  </si>
  <si>
    <t>6:58's w/8:55 mile 1.  Definitely shocked at this one but feeling better (not sick, post-marathon)</t>
  </si>
  <si>
    <t>Good run, not fast, but not dreadful.</t>
  </si>
  <si>
    <t>Pinched nerve and want to rest the legs for the last 10 days of the month.</t>
  </si>
  <si>
    <t>Good miles at LHT.  Surprisingly felt great!</t>
  </si>
  <si>
    <t>Nice run to LHT, was going to do 13, but the next 11 days are going to be tough.</t>
  </si>
  <si>
    <t>Best run in months.  Ran into Dolly.  Ready for long runs next week.</t>
  </si>
  <si>
    <t>Surprisingly great!  Ran 13 by myself around Clark, then 4.5 w/Ethan.  4x1k + 200m sprint.</t>
  </si>
  <si>
    <t>Actually felt pretty good.  H-LHT-H.  Tired last mile.</t>
  </si>
  <si>
    <t>Again, felt pretty good.  Strong and steady for 14, difficult last 3.5</t>
  </si>
  <si>
    <t>Great run again.  Met Ethan (bearded guy) and Douglas on trail for a tempo and fartlek.</t>
  </si>
  <si>
    <t>Great first 13, struggled at the end.  Ran with Alexa &amp; Mike for 3.5 miles.</t>
  </si>
  <si>
    <t>Toughest run of the week.  Strained oblique or intercostal muscle.  Air intake system is painful!</t>
  </si>
  <si>
    <t>H2C leg, tired miles but 6:19 pace.</t>
  </si>
  <si>
    <t>Final two legs combined.  Took a while to get warmed up but felt good once I was.</t>
  </si>
  <si>
    <t>LSD at LHT.  9 was about all I had.</t>
  </si>
  <si>
    <t>Tired legs, no doubt.  Still ran strong though!</t>
  </si>
  <si>
    <t>Good morning run, B loop.  Finished with Boston &amp; Grayson.</t>
  </si>
  <si>
    <t>w/Luke at LHT.  Great stories and time for catching up!</t>
  </si>
  <si>
    <t>Nice run, around 7m pace.  H-LHT-UL</t>
  </si>
  <si>
    <t>Good run on LHT, not fast but good.  Saw Tresa &amp; ran with Boston for 2.</t>
  </si>
  <si>
    <t>Great to take a day off!</t>
  </si>
  <si>
    <t>FP w/Jon Graves.  Sub 1:30 13.  Good run.</t>
  </si>
  <si>
    <t>7 OYO, 2 w/B on the trail.</t>
  </si>
  <si>
    <t>Tough last stretch, but fun to run a different loop.  H-LHT-RL-streets to home.</t>
  </si>
  <si>
    <t>That's about all I had in the tank.  Got to run with Pam for a bit.</t>
  </si>
  <si>
    <t>2.5 before running the rest with Micah on a warm day.  Good run though.</t>
  </si>
  <si>
    <t>9 on LHT, then ran bit w/Boston before he wanted to turn back.</t>
  </si>
  <si>
    <t>H-34-LHT-H, nice morning run.  Wish I would have timed.</t>
  </si>
  <si>
    <t>Slow, stop at the Shultzy on 192, ran with B last two miles.</t>
  </si>
  <si>
    <t>SLD to LHT &amp; back then Boston.  Legs are ready for a break!</t>
  </si>
  <si>
    <t>Tough last mile, but felt pretty good otherwise.  Ran into Steve W and Carmen L.</t>
  </si>
  <si>
    <t>LHT, great day, last Friday before school begins.  Saw Bauman bro, ran with Christina for .25 mi</t>
  </si>
  <si>
    <t>LHT, felt fast and pretty good!  Saw Coach Wise.</t>
  </si>
  <si>
    <t>SLT, saw a fire in Lacamas Shores area, which was about the only higlight other than the great weather!  Ran 4.66 w/Ethan at his house (Trails)</t>
  </si>
  <si>
    <t>Really great run, 25:40 3.5, then 22:07 on the way back. 2x1m 6:04, 5:53.</t>
  </si>
  <si>
    <t>Day off for no real reason.  Sucks that I'll have to make it up in November, but that's fine.  Got sick at the end of the day</t>
  </si>
  <si>
    <t>Sick</t>
  </si>
  <si>
    <t>Sick, but ran anyway.</t>
  </si>
  <si>
    <t>Sick, but could have run.</t>
  </si>
  <si>
    <t>Still on the mend, but needed to breathe.</t>
  </si>
  <si>
    <t>P34 loop w/5x1mi  6.31, 5.55, 6.39, 6.04, 6.06</t>
  </si>
  <si>
    <t>CTC-LHT-back, tough but good month done.</t>
  </si>
  <si>
    <t>Good run in the AM, plus a couple laps around the block.</t>
  </si>
  <si>
    <t>LHT, plus a little more.</t>
  </si>
  <si>
    <t>15 on my own, then 5 with Tab, Tracii and Rocky at Pacific Park</t>
  </si>
  <si>
    <t>Intervals with Ethan.</t>
  </si>
  <si>
    <t>CTC-LHT-back, slow and painful!</t>
  </si>
  <si>
    <t>Cool!  First 100 day!  Started slow, but felt strong at the end.</t>
  </si>
  <si>
    <t>Short one with Micah at LHT.</t>
  </si>
  <si>
    <t>Great to get this done on a perfectly foggy morning.</t>
  </si>
  <si>
    <t>H-LHT-H, beautiful morning.  Legs felt tired but strong.</t>
  </si>
  <si>
    <t>Started out slow, but final lap (1.5) was fast!  Nice day!</t>
  </si>
  <si>
    <t>Felt really good on the last 8-9.  7:12 pace, w/a 9,8 first two miles.</t>
  </si>
  <si>
    <t>This was definitely a shitty run.</t>
  </si>
  <si>
    <t>Tough to take today off, but legs were dead.</t>
  </si>
  <si>
    <t>Ahhh, freshh legs!  Almost fresh, but much better!</t>
  </si>
  <si>
    <t>Slow, but better back half and good last mile w/Boston.</t>
  </si>
  <si>
    <t>H-LHT-H+B, last half was great!  Nice sunrise!</t>
  </si>
  <si>
    <t>H-LHT-H, tired legs of course</t>
  </si>
  <si>
    <t>Good morning run, nice to only do 9.  Ready for a good week of mileage.</t>
  </si>
  <si>
    <t>Felt terrible last night (sick) but the run was actually quite nice.  Ran 3.4 with Micah (didn't log).  Felt even worse!</t>
  </si>
  <si>
    <t>Madi's first day of vball; ran at LHT in dark.  Was pretty awesome!</t>
  </si>
  <si>
    <t>Same as yesterday but had to cut back on mileage for Grayson's conf at Illahee</t>
  </si>
  <si>
    <t>LHT+, left foot again stepped on rock and it's pretty tender.  Otherwise, nice first 8.</t>
  </si>
  <si>
    <t>Morning LHT/RL+hill, kaci txtd in the middle missing key.  My bad.  Slow but felt good.</t>
  </si>
  <si>
    <t>LHT, tired legs as expected but should feel better tomorrow.</t>
  </si>
  <si>
    <t>Sub-7's, felt like a long last couple ofmiles, but it was nice to run fast!</t>
  </si>
  <si>
    <t>Run with Austin, pretty hard running RL trails.</t>
  </si>
  <si>
    <t>Tough one at LHT.</t>
  </si>
  <si>
    <t>Nice foggy morning.  Felt great on the last two miles.</t>
  </si>
  <si>
    <t>LHT in the rain and dark.  Wasn't bad, nice pace actually.</t>
  </si>
  <si>
    <t>LHT, tired day but killed the last half mile.</t>
  </si>
  <si>
    <t>Nice LHT run, on way back the light was on and I ran up on two ladies.  Great morning, felt really good.</t>
  </si>
  <si>
    <t>H-LHT-H, tired legs, ready for a break soon.</t>
  </si>
  <si>
    <t>No, THIS was the most terrible run of the year.  Tomorrow…off!</t>
  </si>
  <si>
    <t>Taking this day off!  19 days in a row, 1 day off in 36 days.  Rest day needed!</t>
  </si>
  <si>
    <t>Nice morning run at LHT, great to run on semi-fresh legs.  Beautiful morning!</t>
  </si>
  <si>
    <t>1 (10/6)</t>
  </si>
  <si>
    <t>2 (11/3)</t>
  </si>
  <si>
    <t>Good run, not fast, but not terrible.  Need to begin some speed work.</t>
  </si>
  <si>
    <t>Tough to get going, but felt pretty good after 3.  B Loop</t>
  </si>
  <si>
    <t>LHT, posted star pix on FB.  Beautiful morning!, nice finish</t>
  </si>
  <si>
    <t>H-LHT-H, 1:30:20 half marathon w/ 8:47 mile 1.  I'll take that.</t>
  </si>
  <si>
    <t>3 (11/7)</t>
  </si>
  <si>
    <t>H-LHT-H, Plus repeats at the park.</t>
  </si>
  <si>
    <t>4 (11/8)</t>
  </si>
  <si>
    <t>Tough one on LHT, but proud of doing it!</t>
  </si>
  <si>
    <t>5 (11/9)</t>
  </si>
  <si>
    <t>Tough one again.  Will be good when the legs feel recovered from the last week.</t>
  </si>
  <si>
    <t>6 (11/10)</t>
  </si>
  <si>
    <t>H-LHT-H, ran into Jenn (Lukes sister) at LHT, felt good and legs felt good.</t>
  </si>
  <si>
    <t>7 (11/11)</t>
  </si>
  <si>
    <t>Easy run w/new shoes!  1012 miles in the old shoes.</t>
  </si>
  <si>
    <t xml:space="preserve">LHT before the rain.  </t>
  </si>
  <si>
    <t>Good morning run, met Jacky along the way.</t>
  </si>
  <si>
    <t>8 (11/14)</t>
  </si>
  <si>
    <t>Smashed 1000 miles in 100 days!  Ran 3.5 with Ethan at Lincoln HS.</t>
  </si>
  <si>
    <t>Day off, new shoes again.</t>
  </si>
  <si>
    <t>Really tired legs from sprint workout.</t>
  </si>
  <si>
    <t>Much better than yesterday, LHT-RL.</t>
  </si>
  <si>
    <t>9 (11/17)</t>
  </si>
  <si>
    <t>10 (11/18)</t>
  </si>
  <si>
    <t>B loop plus three laps.  I need a speed workout to break things up.</t>
  </si>
  <si>
    <t>11 (11/19</t>
  </si>
  <si>
    <t>LHT, getting cold and foggy.  Pretty good run!</t>
  </si>
  <si>
    <t>12 (11/20)</t>
  </si>
  <si>
    <t>B loop, just wanted to finish out the miles for the week.</t>
  </si>
  <si>
    <t>Nice steady run, not fast, 7:31's, but it was freezing and a  decent run.</t>
  </si>
  <si>
    <t>I need to time the B loop, I think I'm running terribly slow.</t>
  </si>
  <si>
    <t>Felt strong, not fast, but like I could run much longer.  3003.75 miles today!</t>
  </si>
  <si>
    <t>November 24th 3003.75 miles</t>
  </si>
  <si>
    <t>Walla Walla run on first day, Wed before Thanksgiving.  Really nice cold run in snow/ice.</t>
  </si>
  <si>
    <t>13 (11/25)</t>
  </si>
  <si>
    <t>14 (11/26)</t>
  </si>
  <si>
    <t>Great run from new home to WWCC and east then south.  Beautiful!  Thanksgiving!</t>
  </si>
  <si>
    <t>Tough one.  18 degrees at start.  Ran to School-Bryant-Howard-Kaci's old house, back.</t>
  </si>
  <si>
    <t>15 (11/27(</t>
  </si>
  <si>
    <t>69:17, 5 min faster than three days ago.  Felt great!</t>
  </si>
  <si>
    <t>16 (11/28)</t>
  </si>
  <si>
    <t>Tough miles, even tougher knowing I have to run tomorrow.  Dang.</t>
  </si>
  <si>
    <t>Glad for Nov to be over.  Tough but beautiful run!</t>
  </si>
  <si>
    <t>100.2 miles, Aug 22-28</t>
  </si>
  <si>
    <t>Decent.  Tad windy, last 2 were tough, but overall it was okay.</t>
  </si>
  <si>
    <t>17 (12/1)</t>
  </si>
  <si>
    <t>Nice 12 at LHT, love the downhill portion of RL.</t>
  </si>
  <si>
    <t>18 (12/2)</t>
  </si>
  <si>
    <t>Windy, a bit of rain and chilly, but ok. The run wasn't terrible.  B Loop.</t>
  </si>
  <si>
    <t>101.2 miles, Aug 21-27</t>
  </si>
  <si>
    <t>It's merely a matter of time and staying somewhat healthy.  Ugh!</t>
  </si>
  <si>
    <t>19 (12/3)</t>
  </si>
  <si>
    <t xml:space="preserve">4 weeks of 756+ miles </t>
  </si>
  <si>
    <t>Nice race at the Glendoveer Golf Course.  Ran 5k with Jamison, 20:50-ish</t>
  </si>
  <si>
    <t>20 (12/5)</t>
  </si>
  <si>
    <t>Ready for a day off!  Yeah!</t>
  </si>
  <si>
    <t>Day off!</t>
  </si>
  <si>
    <t>1 (12/6)</t>
  </si>
  <si>
    <t>Great to take today off…it has been pouring!</t>
  </si>
  <si>
    <t>Tried LHT but it was flooded.  Ran 1/2 mile then 9.5 at home.</t>
  </si>
  <si>
    <t>It's all I had for some reason.  Ready for my next year goal.</t>
  </si>
  <si>
    <t>Nice run this AM.  Pit stop at McDonalds!</t>
  </si>
  <si>
    <t>Run w/Ethan. Didn't get there as early as I'd hoped so my run wasn't long.</t>
  </si>
  <si>
    <t>21 (12/12)</t>
  </si>
  <si>
    <t>Nice 7-min pace for first 12, then an 18:30 3mile run for Plad for Dad run.</t>
  </si>
  <si>
    <t>22 (12/13)</t>
  </si>
  <si>
    <t>2 (12/13)</t>
  </si>
  <si>
    <t>Good to have a day off before a long 17 days ahead.</t>
  </si>
  <si>
    <t>H-LHT-H, slow, but done.</t>
  </si>
  <si>
    <t>23 (12/15)</t>
  </si>
  <si>
    <t>24 (12/16)</t>
  </si>
  <si>
    <t>Ran with Dave and Michael Simmons at Forest Park.  Great run, sub 7's</t>
  </si>
  <si>
    <t>Kaci ran, I didn't (early morning turn around to bed), ran LHT.  Sucked.</t>
  </si>
  <si>
    <t>DNR, felt good to rest the legs.  Drove to WW for Christmas weekend.</t>
  </si>
  <si>
    <t>Nice run in the fog in WW.  6:46 pace.</t>
  </si>
  <si>
    <t>Started out slow, but ended okay in WW. Pretty windy last 2 miles.</t>
  </si>
  <si>
    <t>Slow, rainy morning.  Glad this week is done!</t>
  </si>
  <si>
    <t>3 (12/21)</t>
  </si>
  <si>
    <t>25 (12/21)</t>
  </si>
  <si>
    <t>Felt storng, maybe not fast, but strong.</t>
  </si>
  <si>
    <t>26 (12/22)</t>
  </si>
  <si>
    <t>Started out rainy, but got really nice.  Swung by CF for a #2 and ran home.</t>
  </si>
  <si>
    <t>27 (12/23)</t>
  </si>
  <si>
    <t>Tough run, fast and had to go #2, trained at 9am at CF.</t>
  </si>
  <si>
    <t>28 (12/24)</t>
  </si>
  <si>
    <t>LHT run, 65 min, I'll take it.  Nice Christmas morning!</t>
  </si>
  <si>
    <t>Taking a chance at not running today and will resume tomorrow.</t>
  </si>
  <si>
    <t>Good run, H-LHT-Lake-Parker-20-H</t>
  </si>
  <si>
    <t>Tough run, glad its over!</t>
  </si>
  <si>
    <t>4 (12/28)</t>
  </si>
  <si>
    <t>Legs are tired!  Ready for a break!  Hard to believe only two more days.</t>
  </si>
  <si>
    <t>29 (12/29)</t>
  </si>
  <si>
    <t>7 on LHT, ran into Don Larson, 5 on Leif with Ethan and Colin.  Felt great!</t>
  </si>
  <si>
    <t>30/12/30)</t>
  </si>
  <si>
    <t>Done.  Surprisingly felt good on a cold, windy morning before Cooper Spur.</t>
  </si>
  <si>
    <t>31 (12/31)</t>
  </si>
  <si>
    <t>100 miles in a week</t>
  </si>
  <si>
    <t>1000+ miles in 100 days</t>
  </si>
  <si>
    <t>300+ miles in a month</t>
  </si>
  <si>
    <t>31 days of 100+ miles</t>
  </si>
  <si>
    <t>Total Goals Accomplished</t>
  </si>
  <si>
    <t>Sore foot, not a bad day, could have ran but decided not to.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</si>
</sst>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20" fontId="0" fillId="35" borderId="10" xfId="0" applyNumberFormat="1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0" xfId="0" applyFill="1" applyAlignment="1">
      <alignment/>
    </xf>
    <xf numFmtId="0" fontId="0" fillId="35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left"/>
    </xf>
    <xf numFmtId="0" fontId="0" fillId="36" borderId="10" xfId="0" applyFill="1" applyBorder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8" borderId="11" xfId="0" applyFont="1" applyFill="1" applyBorder="1" applyAlignment="1">
      <alignment horizontal="center"/>
    </xf>
    <xf numFmtId="0" fontId="0" fillId="38" borderId="12" xfId="0" applyFont="1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20" fontId="0" fillId="35" borderId="10" xfId="0" applyNumberFormat="1" applyFill="1" applyBorder="1" applyAlignment="1">
      <alignment horizontal="left"/>
    </xf>
    <xf numFmtId="0" fontId="0" fillId="39" borderId="10" xfId="0" applyFont="1" applyFill="1" applyBorder="1" applyAlignment="1">
      <alignment horizontal="left"/>
    </xf>
    <xf numFmtId="0" fontId="0" fillId="39" borderId="10" xfId="0" applyFill="1" applyBorder="1" applyAlignment="1">
      <alignment horizontal="left"/>
    </xf>
    <xf numFmtId="20" fontId="0" fillId="39" borderId="10" xfId="0" applyNumberFormat="1" applyFill="1" applyBorder="1" applyAlignment="1">
      <alignment horizontal="left"/>
    </xf>
    <xf numFmtId="0" fontId="0" fillId="40" borderId="10" xfId="0" applyFill="1" applyBorder="1" applyAlignment="1">
      <alignment horizontal="left"/>
    </xf>
    <xf numFmtId="0" fontId="0" fillId="41" borderId="10" xfId="0" applyFill="1" applyBorder="1" applyAlignment="1">
      <alignment horizontal="center"/>
    </xf>
    <xf numFmtId="0" fontId="0" fillId="42" borderId="0" xfId="0" applyFill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left"/>
    </xf>
    <xf numFmtId="0" fontId="0" fillId="45" borderId="0" xfId="0" applyFill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0" fontId="0" fillId="48" borderId="10" xfId="0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19" fillId="40" borderId="10" xfId="0" applyFont="1" applyFill="1" applyBorder="1" applyAlignment="1">
      <alignment horizontal="left"/>
    </xf>
    <xf numFmtId="0" fontId="0" fillId="41" borderId="0" xfId="0" applyFill="1" applyAlignment="1">
      <alignment horizontal="center"/>
    </xf>
    <xf numFmtId="0" fontId="0" fillId="50" borderId="13" xfId="0" applyFill="1" applyBorder="1" applyAlignment="1">
      <alignment horizontal="center"/>
    </xf>
    <xf numFmtId="0" fontId="0" fillId="51" borderId="10" xfId="0" applyFill="1" applyBorder="1" applyAlignment="1">
      <alignment horizontal="center"/>
    </xf>
    <xf numFmtId="0" fontId="0" fillId="51" borderId="10" xfId="0" applyFill="1" applyBorder="1" applyAlignment="1">
      <alignment horizontal="left"/>
    </xf>
    <xf numFmtId="0" fontId="0" fillId="51" borderId="15" xfId="0" applyFont="1" applyFill="1" applyBorder="1" applyAlignment="1">
      <alignment horizontal="left"/>
    </xf>
    <xf numFmtId="0" fontId="0" fillId="51" borderId="10" xfId="0" applyFont="1" applyFill="1" applyBorder="1" applyAlignment="1">
      <alignment horizontal="left"/>
    </xf>
    <xf numFmtId="0" fontId="0" fillId="51" borderId="15" xfId="0" applyFill="1" applyBorder="1" applyAlignment="1">
      <alignment horizontal="left"/>
    </xf>
    <xf numFmtId="20" fontId="0" fillId="51" borderId="10" xfId="0" applyNumberFormat="1" applyFont="1" applyFill="1" applyBorder="1" applyAlignment="1">
      <alignment horizontal="left"/>
    </xf>
    <xf numFmtId="0" fontId="0" fillId="52" borderId="15" xfId="0" applyFill="1" applyBorder="1" applyAlignment="1">
      <alignment horizontal="left"/>
    </xf>
    <xf numFmtId="0" fontId="0" fillId="52" borderId="10" xfId="0" applyFill="1" applyBorder="1" applyAlignment="1">
      <alignment horizontal="center"/>
    </xf>
    <xf numFmtId="20" fontId="0" fillId="52" borderId="10" xfId="0" applyNumberFormat="1" applyFont="1" applyFill="1" applyBorder="1" applyAlignment="1">
      <alignment horizontal="left"/>
    </xf>
    <xf numFmtId="0" fontId="0" fillId="53" borderId="10" xfId="0" applyFill="1" applyBorder="1" applyAlignment="1">
      <alignment horizontal="center"/>
    </xf>
    <xf numFmtId="0" fontId="0" fillId="52" borderId="10" xfId="0" applyFont="1" applyFill="1" applyBorder="1" applyAlignment="1">
      <alignment horizontal="left"/>
    </xf>
    <xf numFmtId="0" fontId="0" fillId="52" borderId="10" xfId="0" applyFill="1" applyBorder="1" applyAlignment="1">
      <alignment horizontal="left"/>
    </xf>
    <xf numFmtId="0" fontId="0" fillId="52" borderId="10" xfId="0" applyNumberFormat="1" applyFont="1" applyFill="1" applyBorder="1" applyAlignment="1">
      <alignment horizontal="left"/>
    </xf>
    <xf numFmtId="16" fontId="0" fillId="52" borderId="10" xfId="0" applyNumberFormat="1" applyFont="1" applyFill="1" applyBorder="1" applyAlignment="1">
      <alignment horizontal="left"/>
    </xf>
    <xf numFmtId="0" fontId="0" fillId="54" borderId="10" xfId="0" applyFill="1" applyBorder="1" applyAlignment="1">
      <alignment horizontal="center"/>
    </xf>
    <xf numFmtId="0" fontId="0" fillId="54" borderId="10" xfId="0" applyFill="1" applyBorder="1" applyAlignment="1">
      <alignment horizontal="left"/>
    </xf>
    <xf numFmtId="20" fontId="0" fillId="54" borderId="10" xfId="0" applyNumberFormat="1" applyFont="1" applyFill="1" applyBorder="1" applyAlignment="1">
      <alignment horizontal="left"/>
    </xf>
    <xf numFmtId="0" fontId="0" fillId="54" borderId="10" xfId="0" applyFont="1" applyFill="1" applyBorder="1" applyAlignment="1">
      <alignment horizontal="left"/>
    </xf>
    <xf numFmtId="21" fontId="0" fillId="54" borderId="10" xfId="0" applyNumberFormat="1" applyFont="1" applyFill="1" applyBorder="1" applyAlignment="1">
      <alignment horizontal="left"/>
    </xf>
    <xf numFmtId="16" fontId="0" fillId="54" borderId="10" xfId="0" applyNumberFormat="1" applyFill="1" applyBorder="1" applyAlignment="1">
      <alignment horizontal="left"/>
    </xf>
    <xf numFmtId="0" fontId="0" fillId="54" borderId="15" xfId="0" applyFill="1" applyBorder="1" applyAlignment="1">
      <alignment horizontal="left"/>
    </xf>
    <xf numFmtId="0" fontId="0" fillId="55" borderId="0" xfId="0" applyFill="1" applyAlignment="1">
      <alignment horizontal="center"/>
    </xf>
    <xf numFmtId="0" fontId="0" fillId="55" borderId="16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57" borderId="0" xfId="0" applyFill="1" applyAlignment="1">
      <alignment horizontal="center"/>
    </xf>
    <xf numFmtId="0" fontId="0" fillId="58" borderId="14" xfId="0" applyFill="1" applyBorder="1" applyAlignment="1">
      <alignment horizontal="center"/>
    </xf>
    <xf numFmtId="0" fontId="0" fillId="55" borderId="15" xfId="0" applyFill="1" applyBorder="1" applyAlignment="1">
      <alignment horizontal="left"/>
    </xf>
    <xf numFmtId="0" fontId="0" fillId="55" borderId="17" xfId="0" applyFill="1" applyBorder="1" applyAlignment="1">
      <alignment/>
    </xf>
    <xf numFmtId="0" fontId="0" fillId="53" borderId="0" xfId="0" applyFill="1" applyAlignment="1">
      <alignment/>
    </xf>
    <xf numFmtId="0" fontId="0" fillId="59" borderId="10" xfId="0" applyFill="1" applyBorder="1" applyAlignment="1">
      <alignment horizontal="center"/>
    </xf>
    <xf numFmtId="0" fontId="0" fillId="51" borderId="0" xfId="0" applyFill="1" applyAlignment="1">
      <alignment/>
    </xf>
    <xf numFmtId="0" fontId="0" fillId="55" borderId="0" xfId="0" applyFill="1" applyAlignment="1">
      <alignment/>
    </xf>
    <xf numFmtId="0" fontId="0" fillId="52" borderId="0" xfId="0" applyFill="1" applyAlignment="1">
      <alignment/>
    </xf>
    <xf numFmtId="0" fontId="0" fillId="54" borderId="0" xfId="0" applyFill="1" applyAlignment="1">
      <alignment/>
    </xf>
    <xf numFmtId="0" fontId="0" fillId="53" borderId="0" xfId="0" applyFill="1" applyAlignment="1" quotePrefix="1">
      <alignment/>
    </xf>
    <xf numFmtId="0" fontId="0" fillId="53" borderId="0" xfId="0" applyFill="1" applyAlignment="1">
      <alignment horizontal="left"/>
    </xf>
    <xf numFmtId="0" fontId="0" fillId="60" borderId="10" xfId="0" applyFill="1" applyBorder="1" applyAlignment="1">
      <alignment horizontal="center"/>
    </xf>
    <xf numFmtId="0" fontId="0" fillId="61" borderId="18" xfId="0" applyFill="1" applyBorder="1" applyAlignment="1">
      <alignment/>
    </xf>
    <xf numFmtId="0" fontId="2" fillId="62" borderId="19" xfId="0" applyFont="1" applyFill="1" applyBorder="1" applyAlignment="1">
      <alignment horizontal="center"/>
    </xf>
    <xf numFmtId="0" fontId="2" fillId="62" borderId="20" xfId="0" applyFont="1" applyFill="1" applyBorder="1" applyAlignment="1">
      <alignment/>
    </xf>
    <xf numFmtId="0" fontId="0" fillId="63" borderId="21" xfId="0" applyFill="1" applyBorder="1" applyAlignment="1">
      <alignment horizontal="center"/>
    </xf>
    <xf numFmtId="0" fontId="0" fillId="63" borderId="0" xfId="0" applyFill="1" applyBorder="1" applyAlignment="1" quotePrefix="1">
      <alignment/>
    </xf>
    <xf numFmtId="0" fontId="0" fillId="64" borderId="21" xfId="0" applyFill="1" applyBorder="1" applyAlignment="1">
      <alignment horizontal="center"/>
    </xf>
    <xf numFmtId="0" fontId="0" fillId="64" borderId="0" xfId="0" applyFill="1" applyBorder="1" applyAlignment="1">
      <alignment/>
    </xf>
    <xf numFmtId="0" fontId="0" fillId="65" borderId="21" xfId="0" applyFill="1" applyBorder="1" applyAlignment="1">
      <alignment horizontal="center"/>
    </xf>
    <xf numFmtId="0" fontId="0" fillId="65" borderId="0" xfId="0" applyFill="1" applyBorder="1" applyAlignment="1">
      <alignment/>
    </xf>
    <xf numFmtId="0" fontId="0" fillId="61" borderId="22" xfId="0" applyFill="1" applyBorder="1" applyAlignment="1">
      <alignment horizontal="center"/>
    </xf>
    <xf numFmtId="0" fontId="0" fillId="53" borderId="23" xfId="0" applyFill="1" applyBorder="1" applyAlignment="1">
      <alignment horizontal="center"/>
    </xf>
    <xf numFmtId="0" fontId="0" fillId="53" borderId="24" xfId="0" applyFill="1" applyBorder="1" applyAlignment="1">
      <alignment/>
    </xf>
    <xf numFmtId="0" fontId="0" fillId="53" borderId="25" xfId="0" applyFill="1" applyBorder="1" applyAlignment="1">
      <alignment/>
    </xf>
    <xf numFmtId="0" fontId="2" fillId="62" borderId="20" xfId="0" applyFont="1" applyFill="1" applyBorder="1" applyAlignment="1">
      <alignment horizontal="left"/>
    </xf>
    <xf numFmtId="0" fontId="2" fillId="62" borderId="26" xfId="0" applyFont="1" applyFill="1" applyBorder="1" applyAlignment="1">
      <alignment horizontal="left"/>
    </xf>
    <xf numFmtId="0" fontId="0" fillId="61" borderId="18" xfId="0" applyFill="1" applyBorder="1" applyAlignment="1">
      <alignment horizontal="left"/>
    </xf>
    <xf numFmtId="0" fontId="0" fillId="61" borderId="27" xfId="0" applyFill="1" applyBorder="1" applyAlignment="1">
      <alignment horizontal="left"/>
    </xf>
    <xf numFmtId="0" fontId="0" fillId="65" borderId="0" xfId="0" applyFill="1" applyBorder="1" applyAlignment="1">
      <alignment horizontal="left"/>
    </xf>
    <xf numFmtId="0" fontId="0" fillId="65" borderId="28" xfId="0" applyFill="1" applyBorder="1" applyAlignment="1">
      <alignment horizontal="left"/>
    </xf>
    <xf numFmtId="0" fontId="0" fillId="64" borderId="0" xfId="0" applyFill="1" applyBorder="1" applyAlignment="1">
      <alignment horizontal="left"/>
    </xf>
    <xf numFmtId="0" fontId="0" fillId="64" borderId="28" xfId="0" applyFill="1" applyBorder="1" applyAlignment="1">
      <alignment horizontal="left"/>
    </xf>
    <xf numFmtId="0" fontId="0" fillId="63" borderId="0" xfId="0" applyFill="1" applyBorder="1" applyAlignment="1">
      <alignment horizontal="left"/>
    </xf>
    <xf numFmtId="0" fontId="0" fillId="63" borderId="28" xfId="0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45"/>
  <sheetViews>
    <sheetView tabSelected="1"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3.7109375" style="67" customWidth="1"/>
    <col min="2" max="2" width="7.421875" style="0" customWidth="1"/>
    <col min="3" max="3" width="9.140625" style="0" hidden="1" customWidth="1"/>
    <col min="4" max="4" width="9.28125" style="0" customWidth="1"/>
    <col min="5" max="5" width="138.421875" style="0" hidden="1" customWidth="1"/>
    <col min="6" max="6" width="6.140625" style="0" bestFit="1" customWidth="1"/>
    <col min="7" max="7" width="0" style="0" hidden="1" customWidth="1"/>
    <col min="9" max="9" width="0" style="0" hidden="1" customWidth="1"/>
    <col min="11" max="11" width="0" style="0" hidden="1" customWidth="1"/>
    <col min="12" max="12" width="6.421875" style="0" customWidth="1"/>
    <col min="13" max="13" width="0" style="0" hidden="1" customWidth="1"/>
    <col min="14" max="14" width="8.7109375" style="0" bestFit="1" customWidth="1"/>
    <col min="15" max="15" width="96.28125" style="0" hidden="1" customWidth="1"/>
    <col min="16" max="16" width="8.7109375" style="0" bestFit="1" customWidth="1"/>
    <col min="17" max="17" width="91.28125" style="0" hidden="1" customWidth="1"/>
    <col min="18" max="18" width="11.421875" style="0" customWidth="1"/>
    <col min="19" max="19" width="137.140625" style="0" hidden="1" customWidth="1"/>
    <col min="20" max="20" width="8.8515625" style="0" customWidth="1"/>
    <col min="21" max="21" width="81.421875" style="0" hidden="1" customWidth="1"/>
    <col min="22" max="22" width="11.140625" style="0" customWidth="1"/>
    <col min="23" max="23" width="77.140625" style="0" hidden="1" customWidth="1"/>
    <col min="24" max="24" width="11.00390625" style="0" customWidth="1"/>
    <col min="25" max="25" width="72.421875" style="0" hidden="1" customWidth="1"/>
    <col min="26" max="26" width="11.7109375" style="0" bestFit="1" customWidth="1"/>
    <col min="27" max="27" width="11.8515625" style="0" customWidth="1"/>
    <col min="28" max="28" width="10.421875" style="0" hidden="1" customWidth="1"/>
    <col min="29" max="88" width="9.140625" style="67" customWidth="1"/>
  </cols>
  <sheetData>
    <row r="1" spans="1:27" ht="15">
      <c r="A1" s="103" t="s">
        <v>0</v>
      </c>
      <c r="B1" s="104"/>
      <c r="C1" s="104"/>
      <c r="D1" s="99" t="s">
        <v>1</v>
      </c>
      <c r="E1" s="99"/>
      <c r="F1" s="99" t="s">
        <v>2</v>
      </c>
      <c r="G1" s="99"/>
      <c r="H1" s="99" t="s">
        <v>3</v>
      </c>
      <c r="I1" s="99"/>
      <c r="J1" s="99" t="s">
        <v>4</v>
      </c>
      <c r="K1" s="99"/>
      <c r="L1" s="99" t="s">
        <v>5</v>
      </c>
      <c r="M1" s="99"/>
      <c r="N1" s="99" t="s">
        <v>6</v>
      </c>
      <c r="O1" s="99"/>
      <c r="P1" s="99" t="s">
        <v>7</v>
      </c>
      <c r="Q1" s="99"/>
      <c r="R1" s="99" t="s">
        <v>8</v>
      </c>
      <c r="S1" s="99"/>
      <c r="T1" s="100" t="s">
        <v>9</v>
      </c>
      <c r="U1" s="99"/>
      <c r="V1" s="99" t="s">
        <v>10</v>
      </c>
      <c r="W1" s="99"/>
      <c r="X1" s="101" t="s">
        <v>11</v>
      </c>
      <c r="Y1" s="102"/>
      <c r="Z1" s="17" t="s">
        <v>12</v>
      </c>
      <c r="AA1" s="18" t="s">
        <v>13</v>
      </c>
    </row>
    <row r="2" spans="1:88" s="2" customFormat="1" ht="15">
      <c r="A2" s="41">
        <v>1</v>
      </c>
      <c r="B2" s="39">
        <v>9</v>
      </c>
      <c r="C2" s="42" t="s">
        <v>14</v>
      </c>
      <c r="D2" s="39">
        <v>0</v>
      </c>
      <c r="E2" s="42" t="s">
        <v>15</v>
      </c>
      <c r="F2" s="39">
        <v>8.4</v>
      </c>
      <c r="G2" s="42" t="s">
        <v>16</v>
      </c>
      <c r="H2" s="39">
        <v>10</v>
      </c>
      <c r="I2" s="42" t="s">
        <v>17</v>
      </c>
      <c r="J2" s="39">
        <v>10</v>
      </c>
      <c r="K2" s="42" t="s">
        <v>18</v>
      </c>
      <c r="L2" s="39">
        <v>6</v>
      </c>
      <c r="M2" s="42" t="s">
        <v>19</v>
      </c>
      <c r="N2" s="39">
        <v>10</v>
      </c>
      <c r="O2" s="42" t="s">
        <v>20</v>
      </c>
      <c r="P2" s="39">
        <v>10.5</v>
      </c>
      <c r="Q2" s="24" t="s">
        <v>216</v>
      </c>
      <c r="R2" s="34">
        <v>10</v>
      </c>
      <c r="S2" s="23" t="s">
        <v>247</v>
      </c>
      <c r="T2" s="34">
        <v>11</v>
      </c>
      <c r="U2" s="1" t="s">
        <v>273</v>
      </c>
      <c r="V2" s="34">
        <v>9</v>
      </c>
      <c r="W2" s="1" t="s">
        <v>305</v>
      </c>
      <c r="X2" s="39">
        <v>10</v>
      </c>
      <c r="Y2" s="40" t="s">
        <v>353</v>
      </c>
      <c r="Z2" s="29">
        <f aca="true" t="shared" si="0" ref="Z2:Z37">SUM(B2,D2,F2,H2,J2,L2,N2,P2,R2,T2,V2,X2)</f>
        <v>103.9</v>
      </c>
      <c r="AA2" s="19">
        <f>SUM(Z2/12)</f>
        <v>8.658333333333333</v>
      </c>
      <c r="AB2" s="28" t="s">
        <v>354</v>
      </c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</row>
    <row r="3" spans="1:88" s="2" customFormat="1" ht="15">
      <c r="A3" s="43">
        <v>2</v>
      </c>
      <c r="B3" s="39">
        <v>8.5</v>
      </c>
      <c r="C3" s="42" t="s">
        <v>21</v>
      </c>
      <c r="D3" s="39">
        <v>9</v>
      </c>
      <c r="E3" s="42" t="s">
        <v>22</v>
      </c>
      <c r="F3" s="39">
        <v>0</v>
      </c>
      <c r="G3" s="42" t="s">
        <v>23</v>
      </c>
      <c r="H3" s="39">
        <v>10</v>
      </c>
      <c r="I3" s="42"/>
      <c r="J3" s="39">
        <v>15.15</v>
      </c>
      <c r="K3" s="42" t="s">
        <v>24</v>
      </c>
      <c r="L3" s="39">
        <v>7</v>
      </c>
      <c r="M3" s="42" t="s">
        <v>25</v>
      </c>
      <c r="N3" s="39">
        <v>11</v>
      </c>
      <c r="O3" s="42" t="s">
        <v>26</v>
      </c>
      <c r="P3" s="39">
        <v>11</v>
      </c>
      <c r="Q3" s="24" t="s">
        <v>217</v>
      </c>
      <c r="R3" s="34">
        <v>9</v>
      </c>
      <c r="S3" s="23" t="s">
        <v>248</v>
      </c>
      <c r="T3" s="34">
        <v>12</v>
      </c>
      <c r="U3" s="1" t="s">
        <v>274</v>
      </c>
      <c r="V3" s="34">
        <v>0</v>
      </c>
      <c r="W3" s="1" t="s">
        <v>306</v>
      </c>
      <c r="X3" s="39">
        <v>12</v>
      </c>
      <c r="Y3" s="40" t="s">
        <v>355</v>
      </c>
      <c r="Z3" s="27">
        <f t="shared" si="0"/>
        <v>104.65</v>
      </c>
      <c r="AA3" s="19">
        <f aca="true" t="shared" si="1" ref="AA3:AA37">SUM(Z3/12)</f>
        <v>8.720833333333333</v>
      </c>
      <c r="AB3" s="28" t="s">
        <v>356</v>
      </c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</row>
    <row r="4" spans="1:88" s="2" customFormat="1" ht="15">
      <c r="A4" s="43">
        <v>3</v>
      </c>
      <c r="B4" s="39">
        <v>0</v>
      </c>
      <c r="C4" s="44" t="s">
        <v>27</v>
      </c>
      <c r="D4" s="39">
        <v>8.5</v>
      </c>
      <c r="E4" s="44" t="s">
        <v>28</v>
      </c>
      <c r="F4" s="39">
        <v>8.5</v>
      </c>
      <c r="G4" s="44" t="s">
        <v>29</v>
      </c>
      <c r="H4" s="39">
        <v>10</v>
      </c>
      <c r="I4" s="44" t="s">
        <v>30</v>
      </c>
      <c r="J4" s="39">
        <v>11</v>
      </c>
      <c r="K4" s="44" t="s">
        <v>31</v>
      </c>
      <c r="L4" s="39">
        <v>8.5</v>
      </c>
      <c r="M4" s="44" t="s">
        <v>32</v>
      </c>
      <c r="N4" s="39">
        <v>11</v>
      </c>
      <c r="O4" s="44" t="s">
        <v>33</v>
      </c>
      <c r="P4" s="39">
        <v>0</v>
      </c>
      <c r="Q4" s="25" t="s">
        <v>222</v>
      </c>
      <c r="R4" s="34">
        <v>13.5</v>
      </c>
      <c r="S4" s="25" t="s">
        <v>249</v>
      </c>
      <c r="T4" s="34">
        <v>19.9</v>
      </c>
      <c r="U4" s="1" t="s">
        <v>275</v>
      </c>
      <c r="V4" s="34">
        <v>11</v>
      </c>
      <c r="W4" s="1" t="s">
        <v>307</v>
      </c>
      <c r="X4" s="39">
        <v>10</v>
      </c>
      <c r="Y4" s="40" t="s">
        <v>357</v>
      </c>
      <c r="Z4" s="29">
        <f t="shared" si="0"/>
        <v>111.9</v>
      </c>
      <c r="AA4" s="19">
        <f t="shared" si="1"/>
        <v>9.325000000000001</v>
      </c>
      <c r="AB4" s="28" t="s">
        <v>309</v>
      </c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</row>
    <row r="5" spans="1:88" s="2" customFormat="1" ht="15">
      <c r="A5" s="43">
        <v>4</v>
      </c>
      <c r="B5" s="39">
        <v>18</v>
      </c>
      <c r="C5" s="42" t="s">
        <v>34</v>
      </c>
      <c r="D5" s="39">
        <v>10</v>
      </c>
      <c r="E5" s="42" t="s">
        <v>35</v>
      </c>
      <c r="F5" s="39">
        <v>11.15</v>
      </c>
      <c r="G5" s="42" t="s">
        <v>36</v>
      </c>
      <c r="H5" s="39">
        <v>0</v>
      </c>
      <c r="I5" s="42" t="s">
        <v>37</v>
      </c>
      <c r="J5" s="39">
        <v>6.4</v>
      </c>
      <c r="K5" s="42" t="s">
        <v>38</v>
      </c>
      <c r="L5" s="39">
        <v>7</v>
      </c>
      <c r="M5" s="42" t="s">
        <v>39</v>
      </c>
      <c r="N5" s="39">
        <v>7</v>
      </c>
      <c r="O5" s="42" t="s">
        <v>40</v>
      </c>
      <c r="P5" s="39">
        <v>6</v>
      </c>
      <c r="Q5" s="24" t="s">
        <v>220</v>
      </c>
      <c r="R5" s="34">
        <v>11</v>
      </c>
      <c r="S5" s="24" t="s">
        <v>250</v>
      </c>
      <c r="T5" s="34">
        <v>4.5</v>
      </c>
      <c r="U5" s="1" t="s">
        <v>276</v>
      </c>
      <c r="V5" s="34">
        <v>12</v>
      </c>
      <c r="W5" s="1" t="s">
        <v>310</v>
      </c>
      <c r="X5" s="39">
        <v>10</v>
      </c>
      <c r="Y5" s="40" t="s">
        <v>359</v>
      </c>
      <c r="Z5" s="27">
        <f t="shared" si="0"/>
        <v>103.05</v>
      </c>
      <c r="AA5" s="19">
        <f t="shared" si="1"/>
        <v>8.5875</v>
      </c>
      <c r="AB5" s="28" t="s">
        <v>360</v>
      </c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</row>
    <row r="6" spans="1:88" s="2" customFormat="1" ht="15">
      <c r="A6" s="43">
        <v>5</v>
      </c>
      <c r="B6" s="39">
        <v>8.5</v>
      </c>
      <c r="C6" s="42" t="s">
        <v>41</v>
      </c>
      <c r="D6" s="39">
        <v>9</v>
      </c>
      <c r="E6" s="42" t="s">
        <v>42</v>
      </c>
      <c r="F6" s="39">
        <v>10</v>
      </c>
      <c r="G6" s="42" t="s">
        <v>43</v>
      </c>
      <c r="H6" s="39">
        <v>16.2</v>
      </c>
      <c r="I6" s="42" t="s">
        <v>44</v>
      </c>
      <c r="J6" s="39">
        <v>0</v>
      </c>
      <c r="K6" s="42" t="s">
        <v>45</v>
      </c>
      <c r="L6" s="39">
        <v>6</v>
      </c>
      <c r="M6" s="42" t="s">
        <v>46</v>
      </c>
      <c r="N6" s="39">
        <v>14.6</v>
      </c>
      <c r="O6" s="42" t="s">
        <v>47</v>
      </c>
      <c r="P6" s="39">
        <v>8</v>
      </c>
      <c r="Q6" s="24" t="s">
        <v>221</v>
      </c>
      <c r="R6" s="34">
        <v>0</v>
      </c>
      <c r="S6" s="24" t="s">
        <v>251</v>
      </c>
      <c r="T6" s="34">
        <v>10</v>
      </c>
      <c r="U6" s="1" t="s">
        <v>277</v>
      </c>
      <c r="V6" s="34">
        <v>10</v>
      </c>
      <c r="W6" s="1" t="s">
        <v>311</v>
      </c>
      <c r="X6" s="39">
        <v>10.4</v>
      </c>
      <c r="Y6" s="40" t="s">
        <v>362</v>
      </c>
      <c r="Z6" s="27">
        <f t="shared" si="0"/>
        <v>102.7</v>
      </c>
      <c r="AA6" s="19">
        <f t="shared" si="1"/>
        <v>8.558333333333334</v>
      </c>
      <c r="AB6" s="28" t="s">
        <v>363</v>
      </c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</row>
    <row r="7" spans="1:88" s="2" customFormat="1" ht="15">
      <c r="A7" s="43">
        <v>6</v>
      </c>
      <c r="B7" s="39">
        <v>9</v>
      </c>
      <c r="C7" s="42" t="s">
        <v>48</v>
      </c>
      <c r="D7" s="39">
        <v>0</v>
      </c>
      <c r="E7" s="42" t="s">
        <v>49</v>
      </c>
      <c r="F7" s="39">
        <v>8.4</v>
      </c>
      <c r="G7" s="42" t="s">
        <v>50</v>
      </c>
      <c r="H7" s="39">
        <v>10</v>
      </c>
      <c r="I7" s="42" t="s">
        <v>51</v>
      </c>
      <c r="J7" s="39">
        <v>11.7</v>
      </c>
      <c r="K7" s="42" t="s">
        <v>52</v>
      </c>
      <c r="L7" s="39">
        <v>15.1</v>
      </c>
      <c r="M7" s="42" t="s">
        <v>53</v>
      </c>
      <c r="N7" s="39">
        <v>11</v>
      </c>
      <c r="O7" s="42" t="s">
        <v>54</v>
      </c>
      <c r="P7" s="39">
        <v>10</v>
      </c>
      <c r="Q7" s="24" t="s">
        <v>218</v>
      </c>
      <c r="R7" s="34">
        <v>14</v>
      </c>
      <c r="S7" s="24" t="s">
        <v>252</v>
      </c>
      <c r="T7" s="34">
        <v>11</v>
      </c>
      <c r="U7" s="1" t="s">
        <v>278</v>
      </c>
      <c r="V7" s="34">
        <v>10</v>
      </c>
      <c r="W7" s="1" t="s">
        <v>312</v>
      </c>
      <c r="X7" s="39">
        <v>13.1</v>
      </c>
      <c r="Y7" s="40" t="s">
        <v>364</v>
      </c>
      <c r="Z7" s="27">
        <f t="shared" si="0"/>
        <v>123.29999999999998</v>
      </c>
      <c r="AA7" s="19">
        <f t="shared" si="1"/>
        <v>10.274999999999999</v>
      </c>
      <c r="AB7" s="28" t="s">
        <v>308</v>
      </c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</row>
    <row r="8" spans="1:88" s="2" customFormat="1" ht="15">
      <c r="A8" s="43">
        <v>7</v>
      </c>
      <c r="B8" s="39">
        <v>13.1</v>
      </c>
      <c r="C8" s="42" t="s">
        <v>55</v>
      </c>
      <c r="D8" s="39">
        <v>17</v>
      </c>
      <c r="E8" s="42" t="s">
        <v>56</v>
      </c>
      <c r="F8" s="39">
        <v>18.35</v>
      </c>
      <c r="G8" s="42" t="s">
        <v>57</v>
      </c>
      <c r="H8" s="39">
        <v>9</v>
      </c>
      <c r="I8" s="42" t="s">
        <v>58</v>
      </c>
      <c r="J8" s="39">
        <v>9</v>
      </c>
      <c r="K8" s="42" t="s">
        <v>59</v>
      </c>
      <c r="L8" s="39">
        <v>0</v>
      </c>
      <c r="M8" s="42" t="s">
        <v>60</v>
      </c>
      <c r="N8" s="39">
        <v>0</v>
      </c>
      <c r="O8" s="42" t="s">
        <v>61</v>
      </c>
      <c r="P8" s="39">
        <v>10</v>
      </c>
      <c r="Q8" s="24" t="s">
        <v>219</v>
      </c>
      <c r="R8" s="34">
        <v>9</v>
      </c>
      <c r="S8" s="24" t="s">
        <v>253</v>
      </c>
      <c r="T8" s="34">
        <v>7</v>
      </c>
      <c r="U8" s="1" t="s">
        <v>279</v>
      </c>
      <c r="V8" s="34">
        <v>14.1</v>
      </c>
      <c r="W8" s="1" t="s">
        <v>313</v>
      </c>
      <c r="X8" s="39">
        <v>0</v>
      </c>
      <c r="Y8" s="40" t="s">
        <v>365</v>
      </c>
      <c r="Z8" s="27">
        <f t="shared" si="0"/>
        <v>106.55</v>
      </c>
      <c r="AA8" s="19">
        <f t="shared" si="1"/>
        <v>8.879166666666666</v>
      </c>
      <c r="AB8" s="28" t="s">
        <v>314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</row>
    <row r="9" spans="1:88" s="7" customFormat="1" ht="15">
      <c r="A9" s="65"/>
      <c r="B9" s="3">
        <f>SUM(B2:B8)</f>
        <v>66.1</v>
      </c>
      <c r="C9" s="4"/>
      <c r="D9" s="3">
        <f>SUM(D2:D8)</f>
        <v>53.5</v>
      </c>
      <c r="E9" s="4"/>
      <c r="F9" s="3">
        <f>SUM(F2:F8)</f>
        <v>64.8</v>
      </c>
      <c r="G9" s="4"/>
      <c r="H9" s="3">
        <f>SUM(H2:H8)</f>
        <v>65.2</v>
      </c>
      <c r="I9" s="4"/>
      <c r="J9" s="3">
        <f>SUM(J2:J8)</f>
        <v>63.25</v>
      </c>
      <c r="K9" s="4"/>
      <c r="L9" s="3">
        <f>SUM(L2:L8)</f>
        <v>49.6</v>
      </c>
      <c r="M9" s="4"/>
      <c r="N9" s="3">
        <f>SUM(N2:N8)</f>
        <v>64.6</v>
      </c>
      <c r="O9" s="4"/>
      <c r="P9" s="3">
        <f>SUM(P2:P8)</f>
        <v>55.5</v>
      </c>
      <c r="Q9" s="5"/>
      <c r="R9" s="3">
        <f>SUM(R2:R8)</f>
        <v>66.5</v>
      </c>
      <c r="S9" s="4"/>
      <c r="T9" s="3">
        <f>SUM(T2:T8)</f>
        <v>75.4</v>
      </c>
      <c r="U9" s="6"/>
      <c r="V9" s="3">
        <f>SUM(V2:V8)</f>
        <v>66.1</v>
      </c>
      <c r="W9" s="4"/>
      <c r="X9" s="3">
        <f>SUM(X2:X8)</f>
        <v>65.5</v>
      </c>
      <c r="Y9" s="3"/>
      <c r="Z9" s="62">
        <f t="shared" si="0"/>
        <v>756.05</v>
      </c>
      <c r="AA9" s="19">
        <f t="shared" si="1"/>
        <v>63.00416666666666</v>
      </c>
      <c r="AB9" s="63" t="s">
        <v>366</v>
      </c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</row>
    <row r="10" spans="1:88" s="10" customFormat="1" ht="15">
      <c r="A10" s="45">
        <v>8</v>
      </c>
      <c r="B10" s="46">
        <v>7.1</v>
      </c>
      <c r="C10" s="47" t="s">
        <v>62</v>
      </c>
      <c r="D10" s="46">
        <v>0</v>
      </c>
      <c r="E10" s="47" t="s">
        <v>410</v>
      </c>
      <c r="F10" s="46">
        <v>0</v>
      </c>
      <c r="G10" s="47" t="s">
        <v>63</v>
      </c>
      <c r="H10" s="46">
        <v>12.2</v>
      </c>
      <c r="I10" s="47" t="s">
        <v>64</v>
      </c>
      <c r="J10" s="46">
        <v>10</v>
      </c>
      <c r="K10" s="47" t="s">
        <v>65</v>
      </c>
      <c r="L10" s="46">
        <v>10</v>
      </c>
      <c r="M10" s="47" t="s">
        <v>66</v>
      </c>
      <c r="N10" s="46">
        <v>12</v>
      </c>
      <c r="O10" s="47" t="s">
        <v>67</v>
      </c>
      <c r="P10" s="48">
        <v>10</v>
      </c>
      <c r="Q10" s="22" t="s">
        <v>223</v>
      </c>
      <c r="R10" s="33">
        <v>16.2</v>
      </c>
      <c r="S10" s="8" t="s">
        <v>254</v>
      </c>
      <c r="T10" s="33">
        <v>11</v>
      </c>
      <c r="U10" s="9" t="s">
        <v>280</v>
      </c>
      <c r="V10" s="33">
        <v>17.25</v>
      </c>
      <c r="W10" s="30" t="s">
        <v>315</v>
      </c>
      <c r="X10" s="46">
        <v>0</v>
      </c>
      <c r="Y10" s="50" t="s">
        <v>367</v>
      </c>
      <c r="Z10" s="29">
        <f t="shared" si="0"/>
        <v>105.75</v>
      </c>
      <c r="AA10" s="19">
        <f t="shared" si="1"/>
        <v>8.8125</v>
      </c>
      <c r="AB10" s="31" t="s">
        <v>316</v>
      </c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</row>
    <row r="11" spans="1:88" s="10" customFormat="1" ht="15">
      <c r="A11" s="45">
        <v>9</v>
      </c>
      <c r="B11" s="46">
        <v>11</v>
      </c>
      <c r="C11" s="49" t="s">
        <v>68</v>
      </c>
      <c r="D11" s="46">
        <v>8.5</v>
      </c>
      <c r="E11" s="49" t="s">
        <v>69</v>
      </c>
      <c r="F11" s="46">
        <v>8.5</v>
      </c>
      <c r="G11" s="49" t="s">
        <v>70</v>
      </c>
      <c r="H11" s="46">
        <v>9.5</v>
      </c>
      <c r="I11" s="49" t="s">
        <v>71</v>
      </c>
      <c r="J11" s="46">
        <v>0</v>
      </c>
      <c r="K11" s="49" t="s">
        <v>72</v>
      </c>
      <c r="L11" s="46">
        <v>10</v>
      </c>
      <c r="M11" s="49" t="s">
        <v>73</v>
      </c>
      <c r="N11" s="46">
        <v>9.2</v>
      </c>
      <c r="O11" s="49" t="s">
        <v>74</v>
      </c>
      <c r="P11" s="48">
        <v>13.4</v>
      </c>
      <c r="Q11" s="16" t="s">
        <v>224</v>
      </c>
      <c r="R11" s="33">
        <v>7</v>
      </c>
      <c r="S11" s="11" t="s">
        <v>255</v>
      </c>
      <c r="T11" s="33">
        <v>12</v>
      </c>
      <c r="U11" s="9" t="s">
        <v>281</v>
      </c>
      <c r="V11" s="33">
        <v>11</v>
      </c>
      <c r="W11" s="16" t="s">
        <v>317</v>
      </c>
      <c r="X11" s="46">
        <v>10</v>
      </c>
      <c r="Y11" s="50" t="s">
        <v>368</v>
      </c>
      <c r="Z11" s="29">
        <f>SUM(B11,D11,F11,H11,J11,L11,N11,P11,R11,T11,V11,X11)</f>
        <v>110.10000000000001</v>
      </c>
      <c r="AA11" s="19">
        <f t="shared" si="1"/>
        <v>9.175</v>
      </c>
      <c r="AB11" s="31" t="s">
        <v>318</v>
      </c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</row>
    <row r="12" spans="1:88" s="10" customFormat="1" ht="15">
      <c r="A12" s="45">
        <v>10</v>
      </c>
      <c r="B12" s="46">
        <v>0</v>
      </c>
      <c r="C12" s="49" t="s">
        <v>75</v>
      </c>
      <c r="D12" s="46">
        <v>10</v>
      </c>
      <c r="E12" s="49" t="s">
        <v>76</v>
      </c>
      <c r="F12" s="46">
        <v>10</v>
      </c>
      <c r="G12" s="49" t="s">
        <v>77</v>
      </c>
      <c r="H12" s="46">
        <v>10</v>
      </c>
      <c r="I12" s="49" t="s">
        <v>78</v>
      </c>
      <c r="J12" s="46">
        <v>14</v>
      </c>
      <c r="K12" s="49" t="s">
        <v>79</v>
      </c>
      <c r="L12" s="46">
        <v>13.1</v>
      </c>
      <c r="M12" s="49" t="s">
        <v>80</v>
      </c>
      <c r="N12" s="46">
        <v>8</v>
      </c>
      <c r="O12" s="49" t="s">
        <v>196</v>
      </c>
      <c r="P12" s="48">
        <v>10</v>
      </c>
      <c r="Q12" s="16" t="s">
        <v>225</v>
      </c>
      <c r="R12" s="33">
        <v>9</v>
      </c>
      <c r="S12" s="11" t="s">
        <v>256</v>
      </c>
      <c r="T12" s="33">
        <v>10</v>
      </c>
      <c r="U12" s="9" t="s">
        <v>282</v>
      </c>
      <c r="V12" s="33">
        <v>10.5</v>
      </c>
      <c r="W12" s="16" t="s">
        <v>319</v>
      </c>
      <c r="X12" s="46">
        <v>8.5</v>
      </c>
      <c r="Y12" s="50" t="s">
        <v>369</v>
      </c>
      <c r="Z12" s="32">
        <f t="shared" si="0"/>
        <v>113.1</v>
      </c>
      <c r="AA12" s="19">
        <f t="shared" si="1"/>
        <v>9.424999999999999</v>
      </c>
      <c r="AB12" s="31" t="s">
        <v>320</v>
      </c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</row>
    <row r="13" spans="1:88" s="10" customFormat="1" ht="15">
      <c r="A13" s="45">
        <v>11</v>
      </c>
      <c r="B13" s="46">
        <v>13.1</v>
      </c>
      <c r="C13" s="49" t="s">
        <v>81</v>
      </c>
      <c r="D13" s="46">
        <v>11</v>
      </c>
      <c r="E13" s="49" t="s">
        <v>82</v>
      </c>
      <c r="F13" s="46">
        <v>11.2</v>
      </c>
      <c r="G13" s="49" t="s">
        <v>83</v>
      </c>
      <c r="H13" s="46">
        <v>9</v>
      </c>
      <c r="I13" s="49" t="s">
        <v>84</v>
      </c>
      <c r="J13" s="46">
        <v>0</v>
      </c>
      <c r="K13" s="49" t="s">
        <v>85</v>
      </c>
      <c r="L13" s="46">
        <v>11</v>
      </c>
      <c r="M13" s="49" t="s">
        <v>86</v>
      </c>
      <c r="N13" s="46">
        <v>9</v>
      </c>
      <c r="O13" s="49" t="s">
        <v>197</v>
      </c>
      <c r="P13" s="48">
        <v>0</v>
      </c>
      <c r="Q13" s="16" t="s">
        <v>226</v>
      </c>
      <c r="R13" s="33">
        <v>9.3</v>
      </c>
      <c r="S13" s="16" t="s">
        <v>257</v>
      </c>
      <c r="T13" s="33">
        <v>15</v>
      </c>
      <c r="U13" s="9" t="s">
        <v>283</v>
      </c>
      <c r="V13" s="33">
        <v>12</v>
      </c>
      <c r="W13" s="16" t="s">
        <v>321</v>
      </c>
      <c r="X13" s="46">
        <v>10</v>
      </c>
      <c r="Y13" s="50" t="s">
        <v>370</v>
      </c>
      <c r="Z13" s="32">
        <f t="shared" si="0"/>
        <v>110.6</v>
      </c>
      <c r="AA13" s="19">
        <f t="shared" si="1"/>
        <v>9.216666666666667</v>
      </c>
      <c r="AB13" s="31" t="s">
        <v>322</v>
      </c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</row>
    <row r="14" spans="1:88" s="10" customFormat="1" ht="15">
      <c r="A14" s="45">
        <v>12</v>
      </c>
      <c r="B14" s="46">
        <v>6.6</v>
      </c>
      <c r="C14" s="49" t="s">
        <v>87</v>
      </c>
      <c r="D14" s="46">
        <v>10</v>
      </c>
      <c r="E14" s="49" t="s">
        <v>88</v>
      </c>
      <c r="F14" s="46">
        <v>8.5</v>
      </c>
      <c r="G14" s="49" t="s">
        <v>89</v>
      </c>
      <c r="H14" s="46">
        <v>14.2</v>
      </c>
      <c r="I14" s="49" t="s">
        <v>90</v>
      </c>
      <c r="J14" s="46">
        <v>0</v>
      </c>
      <c r="K14" s="49" t="s">
        <v>91</v>
      </c>
      <c r="L14" s="46">
        <v>9</v>
      </c>
      <c r="M14" s="49" t="s">
        <v>92</v>
      </c>
      <c r="N14" s="46">
        <v>12.6</v>
      </c>
      <c r="O14" s="49" t="s">
        <v>195</v>
      </c>
      <c r="P14" s="48">
        <v>11.3</v>
      </c>
      <c r="Q14" s="16" t="s">
        <v>227</v>
      </c>
      <c r="R14" s="33">
        <v>0</v>
      </c>
      <c r="S14" s="16" t="s">
        <v>72</v>
      </c>
      <c r="T14" s="33">
        <v>10</v>
      </c>
      <c r="U14" s="9" t="s">
        <v>284</v>
      </c>
      <c r="V14" s="33">
        <v>10</v>
      </c>
      <c r="W14" s="16" t="s">
        <v>323</v>
      </c>
      <c r="X14" s="46">
        <v>9.25</v>
      </c>
      <c r="Y14" s="50" t="s">
        <v>371</v>
      </c>
      <c r="Z14" s="32">
        <f t="shared" si="0"/>
        <v>101.45</v>
      </c>
      <c r="AA14" s="19">
        <f t="shared" si="1"/>
        <v>8.454166666666667</v>
      </c>
      <c r="AB14" s="31" t="s">
        <v>372</v>
      </c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</row>
    <row r="15" spans="1:88" s="10" customFormat="1" ht="15">
      <c r="A15" s="45">
        <v>13</v>
      </c>
      <c r="B15" s="46">
        <v>8.5</v>
      </c>
      <c r="C15" s="49" t="s">
        <v>93</v>
      </c>
      <c r="D15" s="46">
        <v>11</v>
      </c>
      <c r="E15" s="47" t="s">
        <v>94</v>
      </c>
      <c r="F15" s="46">
        <v>9</v>
      </c>
      <c r="G15" s="49" t="s">
        <v>95</v>
      </c>
      <c r="H15" s="46">
        <v>0</v>
      </c>
      <c r="I15" s="49" t="s">
        <v>96</v>
      </c>
      <c r="J15" s="46">
        <v>11.7</v>
      </c>
      <c r="K15" s="49" t="s">
        <v>97</v>
      </c>
      <c r="L15" s="46">
        <v>13.1</v>
      </c>
      <c r="M15" s="49" t="s">
        <v>98</v>
      </c>
      <c r="N15" s="46">
        <v>11</v>
      </c>
      <c r="O15" s="50" t="s">
        <v>198</v>
      </c>
      <c r="P15" s="48">
        <v>7</v>
      </c>
      <c r="Q15" s="16" t="s">
        <v>228</v>
      </c>
      <c r="R15" s="33">
        <v>16.1</v>
      </c>
      <c r="S15" s="16" t="s">
        <v>258</v>
      </c>
      <c r="T15" s="33">
        <v>0</v>
      </c>
      <c r="U15" s="9" t="s">
        <v>285</v>
      </c>
      <c r="V15" s="33">
        <v>10</v>
      </c>
      <c r="W15" s="16" t="s">
        <v>324</v>
      </c>
      <c r="X15" s="46">
        <v>15</v>
      </c>
      <c r="Y15" s="50" t="s">
        <v>373</v>
      </c>
      <c r="Z15" s="32">
        <f t="shared" si="0"/>
        <v>112.4</v>
      </c>
      <c r="AA15" s="19">
        <f t="shared" si="1"/>
        <v>9.366666666666667</v>
      </c>
      <c r="AB15" s="31" t="s">
        <v>374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</row>
    <row r="16" spans="1:88" s="10" customFormat="1" ht="15">
      <c r="A16" s="45">
        <v>14</v>
      </c>
      <c r="B16" s="46">
        <v>11</v>
      </c>
      <c r="C16" s="49" t="s">
        <v>99</v>
      </c>
      <c r="D16" s="46">
        <v>17</v>
      </c>
      <c r="E16" s="49" t="s">
        <v>100</v>
      </c>
      <c r="F16" s="46">
        <v>15</v>
      </c>
      <c r="G16" s="49" t="s">
        <v>101</v>
      </c>
      <c r="H16" s="46">
        <v>7</v>
      </c>
      <c r="I16" s="49" t="s">
        <v>102</v>
      </c>
      <c r="J16" s="46">
        <v>9</v>
      </c>
      <c r="K16" s="49" t="s">
        <v>103</v>
      </c>
      <c r="L16" s="46">
        <v>0</v>
      </c>
      <c r="M16" s="49" t="s">
        <v>104</v>
      </c>
      <c r="N16" s="46">
        <v>0</v>
      </c>
      <c r="O16" s="50" t="s">
        <v>199</v>
      </c>
      <c r="P16" s="48">
        <v>11</v>
      </c>
      <c r="Q16" s="16" t="s">
        <v>229</v>
      </c>
      <c r="R16" s="33">
        <v>10.1</v>
      </c>
      <c r="S16" s="16" t="s">
        <v>259</v>
      </c>
      <c r="T16" s="33">
        <v>13</v>
      </c>
      <c r="U16" s="9" t="s">
        <v>286</v>
      </c>
      <c r="V16" s="33">
        <v>10.25</v>
      </c>
      <c r="W16" s="36" t="s">
        <v>325</v>
      </c>
      <c r="X16" s="46">
        <v>0</v>
      </c>
      <c r="Y16" s="50" t="s">
        <v>376</v>
      </c>
      <c r="Z16" s="27">
        <f t="shared" si="0"/>
        <v>103.35</v>
      </c>
      <c r="AA16" s="19">
        <f t="shared" si="1"/>
        <v>8.612499999999999</v>
      </c>
      <c r="AB16" s="31" t="s">
        <v>326</v>
      </c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</row>
    <row r="17" spans="1:88" s="7" customFormat="1" ht="15">
      <c r="A17" s="65"/>
      <c r="B17" s="3">
        <f>SUM(B10:B16)</f>
        <v>57.300000000000004</v>
      </c>
      <c r="C17" s="4"/>
      <c r="D17" s="3">
        <f>SUM(D10:D16)</f>
        <v>67.5</v>
      </c>
      <c r="E17" s="4"/>
      <c r="F17" s="3">
        <f>SUM(F10:F16)</f>
        <v>62.2</v>
      </c>
      <c r="G17" s="4"/>
      <c r="H17" s="3">
        <f>SUM(H10:H16)</f>
        <v>61.900000000000006</v>
      </c>
      <c r="I17" s="4"/>
      <c r="J17" s="3">
        <f>SUM(J10:J16)</f>
        <v>44.7</v>
      </c>
      <c r="K17" s="4"/>
      <c r="L17" s="3">
        <f>SUM(L10:L16)</f>
        <v>66.2</v>
      </c>
      <c r="M17" s="4"/>
      <c r="N17" s="3">
        <f>SUM(N10:N16)</f>
        <v>61.800000000000004</v>
      </c>
      <c r="O17" s="4"/>
      <c r="P17" s="3">
        <f>SUM(P10:P16)</f>
        <v>62.7</v>
      </c>
      <c r="Q17" s="5"/>
      <c r="R17" s="3">
        <f>SUM(R10:R16)</f>
        <v>67.7</v>
      </c>
      <c r="S17" s="4"/>
      <c r="T17" s="3">
        <f>SUM(T10:T16)</f>
        <v>71</v>
      </c>
      <c r="U17" s="6"/>
      <c r="V17" s="3">
        <f>SUM(V10:V16)</f>
        <v>81</v>
      </c>
      <c r="W17" s="4"/>
      <c r="X17" s="3">
        <f>SUM(X10:X16)</f>
        <v>52.75</v>
      </c>
      <c r="Y17" s="3"/>
      <c r="Z17" s="62">
        <f t="shared" si="0"/>
        <v>756.75</v>
      </c>
      <c r="AA17" s="19">
        <f t="shared" si="1"/>
        <v>63.0625</v>
      </c>
      <c r="AB17" s="63" t="s">
        <v>375</v>
      </c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</row>
    <row r="18" spans="1:88" s="10" customFormat="1" ht="15">
      <c r="A18" s="45">
        <v>15</v>
      </c>
      <c r="B18" s="46">
        <v>7</v>
      </c>
      <c r="C18" s="49"/>
      <c r="D18" s="46">
        <v>10</v>
      </c>
      <c r="E18" s="49" t="s">
        <v>105</v>
      </c>
      <c r="F18" s="46">
        <v>0</v>
      </c>
      <c r="G18" s="49"/>
      <c r="H18" s="46">
        <v>12</v>
      </c>
      <c r="I18" s="49" t="s">
        <v>106</v>
      </c>
      <c r="J18" s="46">
        <v>11</v>
      </c>
      <c r="K18" s="49" t="s">
        <v>107</v>
      </c>
      <c r="L18" s="46">
        <v>9</v>
      </c>
      <c r="M18" s="49" t="s">
        <v>108</v>
      </c>
      <c r="N18" s="46">
        <v>7</v>
      </c>
      <c r="O18" s="50" t="s">
        <v>291</v>
      </c>
      <c r="P18" s="48">
        <v>0</v>
      </c>
      <c r="Q18" s="16" t="s">
        <v>230</v>
      </c>
      <c r="R18" s="33">
        <v>12.7</v>
      </c>
      <c r="S18" s="16" t="s">
        <v>260</v>
      </c>
      <c r="T18" s="33">
        <v>11.5</v>
      </c>
      <c r="U18" s="9" t="s">
        <v>287</v>
      </c>
      <c r="V18" s="33">
        <v>18.5</v>
      </c>
      <c r="W18" s="9" t="s">
        <v>327</v>
      </c>
      <c r="X18" s="46">
        <v>10</v>
      </c>
      <c r="Y18" s="50" t="s">
        <v>377</v>
      </c>
      <c r="Z18" s="32">
        <f t="shared" si="0"/>
        <v>108.7</v>
      </c>
      <c r="AA18" s="19">
        <f t="shared" si="1"/>
        <v>9.058333333333334</v>
      </c>
      <c r="AB18" s="31" t="s">
        <v>378</v>
      </c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</row>
    <row r="19" spans="1:88" s="10" customFormat="1" ht="15">
      <c r="A19" s="45">
        <v>16</v>
      </c>
      <c r="B19" s="46">
        <v>0</v>
      </c>
      <c r="C19" s="51" t="s">
        <v>109</v>
      </c>
      <c r="D19" s="46">
        <v>9</v>
      </c>
      <c r="E19" s="49" t="s">
        <v>110</v>
      </c>
      <c r="F19" s="46">
        <v>10</v>
      </c>
      <c r="G19" s="52" t="s">
        <v>111</v>
      </c>
      <c r="H19" s="46">
        <v>10</v>
      </c>
      <c r="I19" s="49" t="s">
        <v>112</v>
      </c>
      <c r="J19" s="46">
        <v>16</v>
      </c>
      <c r="K19" s="49" t="s">
        <v>113</v>
      </c>
      <c r="L19" s="46">
        <v>6</v>
      </c>
      <c r="M19" s="49" t="s">
        <v>114</v>
      </c>
      <c r="N19" s="46">
        <v>10</v>
      </c>
      <c r="O19" s="50" t="s">
        <v>200</v>
      </c>
      <c r="P19" s="48">
        <v>17</v>
      </c>
      <c r="Q19" s="16" t="s">
        <v>231</v>
      </c>
      <c r="R19" s="33">
        <v>0</v>
      </c>
      <c r="S19" s="16" t="s">
        <v>45</v>
      </c>
      <c r="T19" s="33">
        <v>11</v>
      </c>
      <c r="U19" s="9" t="s">
        <v>288</v>
      </c>
      <c r="V19" s="33">
        <v>0</v>
      </c>
      <c r="W19" s="9" t="s">
        <v>328</v>
      </c>
      <c r="X19" s="46">
        <v>12</v>
      </c>
      <c r="Y19" s="50" t="s">
        <v>380</v>
      </c>
      <c r="Z19" s="32">
        <f t="shared" si="0"/>
        <v>101</v>
      </c>
      <c r="AA19" s="19">
        <f t="shared" si="1"/>
        <v>8.416666666666666</v>
      </c>
      <c r="AB19" s="31" t="s">
        <v>379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</row>
    <row r="20" spans="1:88" s="10" customFormat="1" ht="15">
      <c r="A20" s="45">
        <v>17</v>
      </c>
      <c r="B20" s="46">
        <v>0</v>
      </c>
      <c r="C20" s="47" t="s">
        <v>115</v>
      </c>
      <c r="D20" s="46">
        <v>9</v>
      </c>
      <c r="E20" s="49" t="s">
        <v>116</v>
      </c>
      <c r="F20" s="46">
        <v>10</v>
      </c>
      <c r="G20" s="49" t="s">
        <v>117</v>
      </c>
      <c r="H20" s="46">
        <v>10</v>
      </c>
      <c r="I20" s="49" t="s">
        <v>118</v>
      </c>
      <c r="J20" s="46">
        <v>8.5</v>
      </c>
      <c r="K20" s="49" t="s">
        <v>119</v>
      </c>
      <c r="L20" s="46">
        <v>11</v>
      </c>
      <c r="M20" s="49" t="s">
        <v>120</v>
      </c>
      <c r="N20" s="46">
        <v>10</v>
      </c>
      <c r="O20" s="50" t="s">
        <v>201</v>
      </c>
      <c r="P20" s="48">
        <v>8.5</v>
      </c>
      <c r="Q20" s="16" t="s">
        <v>232</v>
      </c>
      <c r="R20" s="33">
        <v>11</v>
      </c>
      <c r="S20" s="16" t="s">
        <v>261</v>
      </c>
      <c r="T20" s="33">
        <v>13</v>
      </c>
      <c r="U20" s="9" t="s">
        <v>289</v>
      </c>
      <c r="V20" s="33">
        <v>9</v>
      </c>
      <c r="W20" s="9" t="s">
        <v>329</v>
      </c>
      <c r="X20" s="46">
        <v>9</v>
      </c>
      <c r="Y20" s="50" t="s">
        <v>381</v>
      </c>
      <c r="Z20" s="32">
        <f t="shared" si="0"/>
        <v>109</v>
      </c>
      <c r="AA20" s="19">
        <f t="shared" si="1"/>
        <v>9.083333333333334</v>
      </c>
      <c r="AB20" s="31" t="s">
        <v>331</v>
      </c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</row>
    <row r="21" spans="1:88" s="10" customFormat="1" ht="15">
      <c r="A21" s="45">
        <v>18</v>
      </c>
      <c r="B21" s="46">
        <v>26.2</v>
      </c>
      <c r="C21" s="47" t="s">
        <v>121</v>
      </c>
      <c r="D21" s="46">
        <v>9</v>
      </c>
      <c r="E21" s="49" t="s">
        <v>122</v>
      </c>
      <c r="F21" s="46">
        <v>11</v>
      </c>
      <c r="G21" s="49" t="s">
        <v>123</v>
      </c>
      <c r="H21" s="46">
        <v>0</v>
      </c>
      <c r="I21" s="49" t="s">
        <v>124</v>
      </c>
      <c r="J21" s="46">
        <v>9</v>
      </c>
      <c r="K21" s="49" t="s">
        <v>125</v>
      </c>
      <c r="L21" s="46">
        <v>7</v>
      </c>
      <c r="M21" s="49" t="s">
        <v>126</v>
      </c>
      <c r="N21" s="46">
        <v>10</v>
      </c>
      <c r="O21" s="50" t="s">
        <v>202</v>
      </c>
      <c r="P21" s="48">
        <v>0</v>
      </c>
      <c r="Q21" s="11" t="s">
        <v>233</v>
      </c>
      <c r="R21" s="33">
        <v>10.5</v>
      </c>
      <c r="S21" s="16" t="s">
        <v>262</v>
      </c>
      <c r="T21" s="33">
        <v>9</v>
      </c>
      <c r="U21" s="9" t="s">
        <v>290</v>
      </c>
      <c r="V21" s="33">
        <v>12</v>
      </c>
      <c r="W21" s="9" t="s">
        <v>330</v>
      </c>
      <c r="X21" s="46">
        <v>0</v>
      </c>
      <c r="Y21" s="50" t="s">
        <v>382</v>
      </c>
      <c r="Z21" s="32">
        <f t="shared" si="0"/>
        <v>103.7</v>
      </c>
      <c r="AA21" s="19">
        <f t="shared" si="1"/>
        <v>8.641666666666667</v>
      </c>
      <c r="AB21" s="31" t="s">
        <v>332</v>
      </c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</row>
    <row r="22" spans="1:88" s="10" customFormat="1" ht="15">
      <c r="A22" s="45">
        <v>19</v>
      </c>
      <c r="B22" s="46">
        <v>0</v>
      </c>
      <c r="C22" s="49"/>
      <c r="D22" s="46">
        <v>10.25</v>
      </c>
      <c r="E22" s="49" t="s">
        <v>127</v>
      </c>
      <c r="F22" s="46">
        <v>8.5</v>
      </c>
      <c r="G22" s="49" t="s">
        <v>128</v>
      </c>
      <c r="H22" s="46">
        <v>22</v>
      </c>
      <c r="I22" s="49" t="s">
        <v>129</v>
      </c>
      <c r="J22" s="46">
        <v>9</v>
      </c>
      <c r="K22" s="49" t="s">
        <v>130</v>
      </c>
      <c r="L22" s="46">
        <v>0</v>
      </c>
      <c r="M22" s="49" t="s">
        <v>131</v>
      </c>
      <c r="N22" s="46">
        <v>10</v>
      </c>
      <c r="O22" s="50" t="s">
        <v>203</v>
      </c>
      <c r="P22" s="48">
        <v>11</v>
      </c>
      <c r="Q22" s="16" t="s">
        <v>234</v>
      </c>
      <c r="R22" s="33">
        <v>9</v>
      </c>
      <c r="S22" s="26" t="s">
        <v>263</v>
      </c>
      <c r="T22" s="33">
        <v>11</v>
      </c>
      <c r="U22" s="9" t="s">
        <v>292</v>
      </c>
      <c r="V22" s="33">
        <v>10</v>
      </c>
      <c r="W22" s="9" t="s">
        <v>333</v>
      </c>
      <c r="X22" s="46">
        <v>12</v>
      </c>
      <c r="Y22" s="50" t="s">
        <v>383</v>
      </c>
      <c r="Z22" s="32">
        <f t="shared" si="0"/>
        <v>112.75</v>
      </c>
      <c r="AA22" s="19">
        <f t="shared" si="1"/>
        <v>9.395833333333334</v>
      </c>
      <c r="AB22" s="31" t="s">
        <v>334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</row>
    <row r="23" spans="1:88" s="10" customFormat="1" ht="15">
      <c r="A23" s="45">
        <v>20</v>
      </c>
      <c r="B23" s="46">
        <v>0</v>
      </c>
      <c r="C23" s="49"/>
      <c r="D23" s="46">
        <v>7.75</v>
      </c>
      <c r="E23" s="49" t="s">
        <v>132</v>
      </c>
      <c r="F23" s="46">
        <v>8.5</v>
      </c>
      <c r="G23" s="49" t="s">
        <v>133</v>
      </c>
      <c r="H23" s="46">
        <v>9</v>
      </c>
      <c r="I23" s="49" t="s">
        <v>134</v>
      </c>
      <c r="J23" s="46">
        <v>11</v>
      </c>
      <c r="K23" s="49" t="s">
        <v>135</v>
      </c>
      <c r="L23" s="46">
        <v>4</v>
      </c>
      <c r="M23" s="49" t="s">
        <v>136</v>
      </c>
      <c r="N23" s="46">
        <v>15</v>
      </c>
      <c r="O23" s="50" t="s">
        <v>204</v>
      </c>
      <c r="P23" s="48">
        <v>10.5</v>
      </c>
      <c r="Q23" s="16" t="s">
        <v>235</v>
      </c>
      <c r="R23" s="33">
        <v>18.65</v>
      </c>
      <c r="S23" s="26" t="s">
        <v>264</v>
      </c>
      <c r="T23" s="33">
        <v>10</v>
      </c>
      <c r="U23" s="9" t="s">
        <v>293</v>
      </c>
      <c r="V23" s="33">
        <v>10</v>
      </c>
      <c r="W23" s="9" t="s">
        <v>335</v>
      </c>
      <c r="X23" s="46">
        <v>10</v>
      </c>
      <c r="Y23" s="50" t="s">
        <v>384</v>
      </c>
      <c r="Z23" s="32">
        <f t="shared" si="0"/>
        <v>114.4</v>
      </c>
      <c r="AA23" s="19">
        <f t="shared" si="1"/>
        <v>9.533333333333333</v>
      </c>
      <c r="AB23" s="31" t="s">
        <v>336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</row>
    <row r="24" spans="1:88" s="10" customFormat="1" ht="15">
      <c r="A24" s="45">
        <v>21</v>
      </c>
      <c r="B24" s="46">
        <v>4.7</v>
      </c>
      <c r="C24" s="49" t="s">
        <v>137</v>
      </c>
      <c r="D24" s="46">
        <v>17</v>
      </c>
      <c r="E24" s="49" t="s">
        <v>138</v>
      </c>
      <c r="F24" s="46">
        <v>16.15</v>
      </c>
      <c r="G24" s="49" t="s">
        <v>139</v>
      </c>
      <c r="H24" s="46">
        <v>0</v>
      </c>
      <c r="I24" s="49" t="s">
        <v>140</v>
      </c>
      <c r="J24" s="46">
        <v>0</v>
      </c>
      <c r="K24" s="49" t="s">
        <v>141</v>
      </c>
      <c r="L24" s="46">
        <v>26.2</v>
      </c>
      <c r="M24" s="49" t="s">
        <v>142</v>
      </c>
      <c r="N24" s="46">
        <v>0</v>
      </c>
      <c r="O24" s="50" t="s">
        <v>205</v>
      </c>
      <c r="P24" s="48">
        <v>7</v>
      </c>
      <c r="Q24" s="16" t="s">
        <v>236</v>
      </c>
      <c r="R24" s="33">
        <v>7</v>
      </c>
      <c r="S24" s="11" t="s">
        <v>265</v>
      </c>
      <c r="T24" s="33">
        <v>10.5</v>
      </c>
      <c r="U24" s="9" t="s">
        <v>294</v>
      </c>
      <c r="V24" s="33">
        <v>9</v>
      </c>
      <c r="W24" s="9" t="s">
        <v>337</v>
      </c>
      <c r="X24" s="46">
        <v>9</v>
      </c>
      <c r="Y24" s="50" t="s">
        <v>385</v>
      </c>
      <c r="Z24" s="27">
        <f t="shared" si="0"/>
        <v>106.55</v>
      </c>
      <c r="AA24" s="19">
        <f t="shared" si="1"/>
        <v>8.879166666666666</v>
      </c>
      <c r="AB24" s="31" t="s">
        <v>387</v>
      </c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</row>
    <row r="25" spans="1:88" s="7" customFormat="1" ht="15">
      <c r="A25" s="65"/>
      <c r="B25" s="3">
        <f>SUM(B18:B24)</f>
        <v>37.900000000000006</v>
      </c>
      <c r="C25" s="4"/>
      <c r="D25" s="3">
        <f>SUM(D18:D24)</f>
        <v>72</v>
      </c>
      <c r="E25" s="4"/>
      <c r="F25" s="3">
        <f>SUM(F18:F24)</f>
        <v>64.15</v>
      </c>
      <c r="G25" s="4"/>
      <c r="H25" s="3">
        <f>SUM(H18:H24)</f>
        <v>63</v>
      </c>
      <c r="I25" s="4"/>
      <c r="J25" s="3">
        <f>SUM(J18:J24)</f>
        <v>64.5</v>
      </c>
      <c r="K25" s="4"/>
      <c r="L25" s="3">
        <f>SUM(L18:L24)</f>
        <v>63.2</v>
      </c>
      <c r="M25" s="4"/>
      <c r="N25" s="3">
        <f>SUM(N18:N24)</f>
        <v>62</v>
      </c>
      <c r="O25" s="4"/>
      <c r="P25" s="3">
        <f>SUM(P18:P24)</f>
        <v>54</v>
      </c>
      <c r="Q25" s="4"/>
      <c r="R25" s="3">
        <f>SUM(R18:R24)</f>
        <v>68.85</v>
      </c>
      <c r="S25" s="4"/>
      <c r="T25" s="3">
        <f>SUM(T18:T24)</f>
        <v>76</v>
      </c>
      <c r="U25" s="6"/>
      <c r="V25" s="3">
        <f>SUM(V18:V24)</f>
        <v>68.5</v>
      </c>
      <c r="W25" s="4">
        <v>68</v>
      </c>
      <c r="X25" s="3">
        <f>SUM(X18:X24)</f>
        <v>62</v>
      </c>
      <c r="Y25" s="3"/>
      <c r="Z25" s="62">
        <f t="shared" si="0"/>
        <v>756.1</v>
      </c>
      <c r="AA25" s="19">
        <f t="shared" si="1"/>
        <v>63.00833333333333</v>
      </c>
      <c r="AB25" s="63" t="s">
        <v>386</v>
      </c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</row>
    <row r="26" spans="1:88" s="14" customFormat="1" ht="15">
      <c r="A26" s="59">
        <v>22</v>
      </c>
      <c r="B26" s="53">
        <v>8.5</v>
      </c>
      <c r="C26" s="55" t="s">
        <v>143</v>
      </c>
      <c r="D26" s="53">
        <v>8.4</v>
      </c>
      <c r="E26" s="56" t="s">
        <v>144</v>
      </c>
      <c r="F26" s="53">
        <v>0</v>
      </c>
      <c r="G26" s="56" t="s">
        <v>145</v>
      </c>
      <c r="H26" s="53">
        <v>13.5</v>
      </c>
      <c r="I26" s="56" t="s">
        <v>146</v>
      </c>
      <c r="J26" s="53">
        <v>10</v>
      </c>
      <c r="K26" s="56" t="s">
        <v>147</v>
      </c>
      <c r="L26" s="53">
        <v>0</v>
      </c>
      <c r="M26" s="56" t="s">
        <v>148</v>
      </c>
      <c r="N26" s="53">
        <v>10</v>
      </c>
      <c r="O26" s="21" t="s">
        <v>206</v>
      </c>
      <c r="P26" s="35">
        <v>17.5</v>
      </c>
      <c r="Q26" s="21" t="s">
        <v>237</v>
      </c>
      <c r="R26" s="35">
        <v>0</v>
      </c>
      <c r="S26" s="12" t="s">
        <v>266</v>
      </c>
      <c r="T26" s="35">
        <v>12</v>
      </c>
      <c r="U26" s="13" t="s">
        <v>295</v>
      </c>
      <c r="V26" s="35">
        <v>16.15</v>
      </c>
      <c r="W26" s="13" t="s">
        <v>338</v>
      </c>
      <c r="X26" s="53">
        <v>10</v>
      </c>
      <c r="Y26" s="54" t="s">
        <v>388</v>
      </c>
      <c r="Z26" s="32">
        <f t="shared" si="0"/>
        <v>106.05000000000001</v>
      </c>
      <c r="AA26" s="19">
        <f t="shared" si="1"/>
        <v>8.8375</v>
      </c>
      <c r="AB26" s="37" t="s">
        <v>389</v>
      </c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</row>
    <row r="27" spans="1:88" s="14" customFormat="1" ht="15">
      <c r="A27" s="59">
        <v>23</v>
      </c>
      <c r="B27" s="53">
        <v>11</v>
      </c>
      <c r="C27" s="56" t="s">
        <v>149</v>
      </c>
      <c r="D27" s="53">
        <v>0</v>
      </c>
      <c r="E27" s="56" t="s">
        <v>27</v>
      </c>
      <c r="F27" s="53">
        <v>11</v>
      </c>
      <c r="G27" s="56" t="s">
        <v>150</v>
      </c>
      <c r="H27" s="53">
        <v>8.5</v>
      </c>
      <c r="I27" s="56" t="s">
        <v>151</v>
      </c>
      <c r="J27" s="53">
        <v>23</v>
      </c>
      <c r="K27" s="56" t="s">
        <v>152</v>
      </c>
      <c r="L27" s="53">
        <v>0</v>
      </c>
      <c r="M27" s="56" t="s">
        <v>148</v>
      </c>
      <c r="N27" s="53">
        <v>7</v>
      </c>
      <c r="O27" s="21" t="s">
        <v>207</v>
      </c>
      <c r="P27" s="35">
        <v>15.1</v>
      </c>
      <c r="Q27" s="21" t="s">
        <v>238</v>
      </c>
      <c r="R27" s="35">
        <v>0</v>
      </c>
      <c r="S27" s="12" t="s">
        <v>267</v>
      </c>
      <c r="T27" s="35">
        <v>10</v>
      </c>
      <c r="U27" s="13" t="s">
        <v>296</v>
      </c>
      <c r="V27" s="35">
        <v>10</v>
      </c>
      <c r="W27" s="13" t="s">
        <v>339</v>
      </c>
      <c r="X27" s="53">
        <v>10</v>
      </c>
      <c r="Y27" s="54" t="s">
        <v>390</v>
      </c>
      <c r="Z27" s="32">
        <f t="shared" si="0"/>
        <v>105.6</v>
      </c>
      <c r="AA27" s="19">
        <f t="shared" si="1"/>
        <v>8.799999999999999</v>
      </c>
      <c r="AB27" s="37" t="s">
        <v>391</v>
      </c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</row>
    <row r="28" spans="1:88" s="14" customFormat="1" ht="15">
      <c r="A28" s="59">
        <v>24</v>
      </c>
      <c r="B28" s="53">
        <v>15.75</v>
      </c>
      <c r="C28" s="56" t="s">
        <v>153</v>
      </c>
      <c r="D28" s="53">
        <v>10.1</v>
      </c>
      <c r="E28" s="56" t="s">
        <v>154</v>
      </c>
      <c r="F28" s="53">
        <v>8.5</v>
      </c>
      <c r="G28" s="55" t="s">
        <v>155</v>
      </c>
      <c r="H28" s="53">
        <v>9</v>
      </c>
      <c r="I28" s="56" t="s">
        <v>156</v>
      </c>
      <c r="J28" s="53">
        <v>0</v>
      </c>
      <c r="K28" s="56" t="s">
        <v>157</v>
      </c>
      <c r="L28" s="53">
        <v>7.2</v>
      </c>
      <c r="M28" s="56" t="s">
        <v>158</v>
      </c>
      <c r="N28" s="53">
        <v>0</v>
      </c>
      <c r="O28" s="21" t="s">
        <v>208</v>
      </c>
      <c r="P28" s="35">
        <v>17.5</v>
      </c>
      <c r="Q28" s="21" t="s">
        <v>239</v>
      </c>
      <c r="R28" s="35">
        <v>0</v>
      </c>
      <c r="S28" s="21" t="s">
        <v>267</v>
      </c>
      <c r="T28" s="35">
        <v>15</v>
      </c>
      <c r="U28" s="13" t="s">
        <v>297</v>
      </c>
      <c r="V28" s="35">
        <v>10</v>
      </c>
      <c r="W28" s="13" t="s">
        <v>340</v>
      </c>
      <c r="X28" s="53">
        <v>8.5</v>
      </c>
      <c r="Y28" s="54" t="s">
        <v>392</v>
      </c>
      <c r="Z28" s="32">
        <f t="shared" si="0"/>
        <v>101.55000000000001</v>
      </c>
      <c r="AA28" s="19">
        <f t="shared" si="1"/>
        <v>8.4625</v>
      </c>
      <c r="AB28" s="37" t="s">
        <v>393</v>
      </c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</row>
    <row r="29" spans="1:88" s="14" customFormat="1" ht="15">
      <c r="A29" s="59">
        <v>25</v>
      </c>
      <c r="B29" s="53">
        <v>0</v>
      </c>
      <c r="C29" s="56" t="s">
        <v>159</v>
      </c>
      <c r="D29" s="53">
        <v>11.8</v>
      </c>
      <c r="E29" s="56" t="s">
        <v>160</v>
      </c>
      <c r="F29" s="53">
        <v>11</v>
      </c>
      <c r="G29" s="56" t="s">
        <v>161</v>
      </c>
      <c r="H29" s="53">
        <v>15</v>
      </c>
      <c r="I29" s="56" t="s">
        <v>162</v>
      </c>
      <c r="J29" s="53">
        <v>10</v>
      </c>
      <c r="K29" s="56" t="s">
        <v>163</v>
      </c>
      <c r="L29" s="53">
        <v>10</v>
      </c>
      <c r="M29" s="56" t="s">
        <v>164</v>
      </c>
      <c r="N29" s="53">
        <v>6.25</v>
      </c>
      <c r="O29" s="21" t="s">
        <v>209</v>
      </c>
      <c r="P29" s="35">
        <v>16.9</v>
      </c>
      <c r="Q29" s="21" t="s">
        <v>240</v>
      </c>
      <c r="R29" s="35">
        <v>7</v>
      </c>
      <c r="S29" s="12" t="s">
        <v>268</v>
      </c>
      <c r="T29" s="35">
        <v>5.4</v>
      </c>
      <c r="U29" s="13" t="s">
        <v>298</v>
      </c>
      <c r="V29" s="35">
        <v>10</v>
      </c>
      <c r="W29" s="13" t="s">
        <v>342</v>
      </c>
      <c r="X29" s="53">
        <v>9</v>
      </c>
      <c r="Y29" s="54" t="s">
        <v>394</v>
      </c>
      <c r="Z29" s="32">
        <f t="shared" si="0"/>
        <v>112.35</v>
      </c>
      <c r="AA29" s="19">
        <f t="shared" si="1"/>
        <v>9.362499999999999</v>
      </c>
      <c r="AB29" s="37" t="s">
        <v>343</v>
      </c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</row>
    <row r="30" spans="1:88" s="14" customFormat="1" ht="15">
      <c r="A30" s="59">
        <v>26</v>
      </c>
      <c r="B30" s="53">
        <v>8.5</v>
      </c>
      <c r="C30" s="57" t="s">
        <v>165</v>
      </c>
      <c r="D30" s="53">
        <v>10.1</v>
      </c>
      <c r="E30" s="56" t="s">
        <v>166</v>
      </c>
      <c r="F30" s="53">
        <v>10</v>
      </c>
      <c r="G30" s="56" t="s">
        <v>167</v>
      </c>
      <c r="H30" s="53">
        <v>7.2</v>
      </c>
      <c r="I30" s="56" t="s">
        <v>168</v>
      </c>
      <c r="J30" s="53">
        <v>8.5</v>
      </c>
      <c r="K30" s="56" t="s">
        <v>169</v>
      </c>
      <c r="L30" s="53">
        <v>9</v>
      </c>
      <c r="M30" s="56" t="s">
        <v>170</v>
      </c>
      <c r="N30" s="53">
        <v>12</v>
      </c>
      <c r="O30" s="21" t="s">
        <v>210</v>
      </c>
      <c r="P30" s="35">
        <v>15.1</v>
      </c>
      <c r="Q30" s="21" t="s">
        <v>241</v>
      </c>
      <c r="R30" s="35">
        <v>0</v>
      </c>
      <c r="S30" s="21" t="s">
        <v>269</v>
      </c>
      <c r="T30" s="35">
        <v>10</v>
      </c>
      <c r="U30" s="13" t="s">
        <v>299</v>
      </c>
      <c r="V30" s="35">
        <v>12</v>
      </c>
      <c r="W30" s="13" t="s">
        <v>345</v>
      </c>
      <c r="X30" s="53">
        <v>0</v>
      </c>
      <c r="Y30" s="54" t="s">
        <v>395</v>
      </c>
      <c r="Z30" s="32">
        <f t="shared" si="0"/>
        <v>102.4</v>
      </c>
      <c r="AA30" s="38">
        <f t="shared" si="1"/>
        <v>8.533333333333333</v>
      </c>
      <c r="AB30" s="37" t="s">
        <v>344</v>
      </c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</row>
    <row r="31" spans="1:88" s="14" customFormat="1" ht="15">
      <c r="A31" s="59">
        <v>27</v>
      </c>
      <c r="B31" s="53">
        <v>8.5</v>
      </c>
      <c r="C31" s="56" t="s">
        <v>171</v>
      </c>
      <c r="D31" s="53">
        <v>10</v>
      </c>
      <c r="E31" s="56" t="s">
        <v>172</v>
      </c>
      <c r="F31" s="53">
        <v>0</v>
      </c>
      <c r="G31" s="56" t="s">
        <v>27</v>
      </c>
      <c r="H31" s="53">
        <v>10</v>
      </c>
      <c r="I31" s="56" t="s">
        <v>173</v>
      </c>
      <c r="J31" s="53">
        <v>12.1</v>
      </c>
      <c r="K31" s="56" t="s">
        <v>174</v>
      </c>
      <c r="L31" s="53">
        <v>9.6</v>
      </c>
      <c r="M31" s="56" t="s">
        <v>175</v>
      </c>
      <c r="N31" s="53">
        <v>10</v>
      </c>
      <c r="O31" s="21" t="s">
        <v>211</v>
      </c>
      <c r="P31" s="35">
        <v>12.1</v>
      </c>
      <c r="Q31" s="12" t="s">
        <v>242</v>
      </c>
      <c r="R31" s="35">
        <v>13.1</v>
      </c>
      <c r="S31" s="21" t="s">
        <v>270</v>
      </c>
      <c r="T31" s="35">
        <v>11</v>
      </c>
      <c r="U31" s="13" t="s">
        <v>300</v>
      </c>
      <c r="V31" s="35">
        <v>10</v>
      </c>
      <c r="W31" s="13" t="s">
        <v>346</v>
      </c>
      <c r="X31" s="53">
        <v>15.25</v>
      </c>
      <c r="Y31" s="54" t="s">
        <v>396</v>
      </c>
      <c r="Z31" s="32">
        <f t="shared" si="0"/>
        <v>121.64999999999999</v>
      </c>
      <c r="AA31" s="19">
        <f t="shared" si="1"/>
        <v>10.1375</v>
      </c>
      <c r="AB31" s="37" t="s">
        <v>347</v>
      </c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</row>
    <row r="32" spans="1:88" s="14" customFormat="1" ht="15">
      <c r="A32" s="59">
        <v>28</v>
      </c>
      <c r="B32" s="53">
        <v>2.5</v>
      </c>
      <c r="C32" s="56" t="s">
        <v>176</v>
      </c>
      <c r="D32" s="53">
        <v>15</v>
      </c>
      <c r="E32" s="56" t="s">
        <v>177</v>
      </c>
      <c r="F32" s="53">
        <v>16.25</v>
      </c>
      <c r="G32" s="56" t="s">
        <v>178</v>
      </c>
      <c r="H32" s="53">
        <v>0</v>
      </c>
      <c r="I32" s="56" t="s">
        <v>179</v>
      </c>
      <c r="J32" s="53">
        <v>9.5</v>
      </c>
      <c r="K32" s="56" t="s">
        <v>180</v>
      </c>
      <c r="L32" s="53">
        <v>9</v>
      </c>
      <c r="M32" s="56" t="s">
        <v>181</v>
      </c>
      <c r="N32" s="53">
        <v>10</v>
      </c>
      <c r="O32" s="21" t="s">
        <v>212</v>
      </c>
      <c r="P32" s="35">
        <v>6</v>
      </c>
      <c r="Q32" s="21" t="s">
        <v>243</v>
      </c>
      <c r="R32" s="35">
        <v>12.6</v>
      </c>
      <c r="S32" s="21" t="s">
        <v>271</v>
      </c>
      <c r="T32" s="35">
        <v>10</v>
      </c>
      <c r="U32" s="13" t="s">
        <v>301</v>
      </c>
      <c r="V32" s="35">
        <v>10</v>
      </c>
      <c r="W32" s="13" t="s">
        <v>348</v>
      </c>
      <c r="X32" s="53">
        <v>8.5</v>
      </c>
      <c r="Y32" s="58" t="s">
        <v>397</v>
      </c>
      <c r="Z32" s="32">
        <f t="shared" si="0"/>
        <v>109.35</v>
      </c>
      <c r="AA32" s="19">
        <f t="shared" si="1"/>
        <v>9.112499999999999</v>
      </c>
      <c r="AB32" s="37" t="s">
        <v>349</v>
      </c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</row>
    <row r="33" spans="1:88" s="7" customFormat="1" ht="15">
      <c r="A33" s="65"/>
      <c r="B33" s="3">
        <f>+SUM(B26:B32)</f>
        <v>54.75</v>
      </c>
      <c r="C33" s="4"/>
      <c r="D33" s="3">
        <f>+SUM(D26:D32)</f>
        <v>65.4</v>
      </c>
      <c r="E33" s="4"/>
      <c r="F33" s="3">
        <f>+SUM(F26:F32)</f>
        <v>56.75</v>
      </c>
      <c r="G33" s="4"/>
      <c r="H33" s="3">
        <f>+SUM(H26:H32)</f>
        <v>63.2</v>
      </c>
      <c r="I33" s="4"/>
      <c r="J33" s="3">
        <f>+SUM(J26:J32)</f>
        <v>73.1</v>
      </c>
      <c r="K33" s="4"/>
      <c r="L33" s="3">
        <f>+SUM(L26:L32)</f>
        <v>44.8</v>
      </c>
      <c r="M33" s="4"/>
      <c r="N33" s="3">
        <f>+SUM(N26:N32)</f>
        <v>55.25</v>
      </c>
      <c r="O33" s="4"/>
      <c r="P33" s="68">
        <f>+SUM(P26:P32)</f>
        <v>100.19999999999999</v>
      </c>
      <c r="Q33" s="4"/>
      <c r="R33" s="3">
        <f>+SUM(R26:R32)</f>
        <v>32.7</v>
      </c>
      <c r="S33" s="4"/>
      <c r="T33" s="3">
        <f>SUM(T26:T32)</f>
        <v>73.4</v>
      </c>
      <c r="U33" s="6"/>
      <c r="V33" s="3">
        <f>SUM(V26:V32)</f>
        <v>78.15</v>
      </c>
      <c r="W33" s="4">
        <v>74</v>
      </c>
      <c r="X33" s="3">
        <f>SUM(X26:X32)</f>
        <v>61.25</v>
      </c>
      <c r="Y33" s="3"/>
      <c r="Z33" s="62">
        <f t="shared" si="0"/>
        <v>758.95</v>
      </c>
      <c r="AA33" s="19">
        <f t="shared" si="1"/>
        <v>63.24583333333334</v>
      </c>
      <c r="AB33" s="63" t="s">
        <v>398</v>
      </c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</row>
    <row r="34" spans="1:88" s="14" customFormat="1" ht="15">
      <c r="A34" s="59">
        <v>29</v>
      </c>
      <c r="B34" s="53">
        <v>11</v>
      </c>
      <c r="C34" s="12" t="s">
        <v>182</v>
      </c>
      <c r="D34" s="15"/>
      <c r="E34" s="12"/>
      <c r="F34" s="53">
        <v>0</v>
      </c>
      <c r="G34" s="12" t="s">
        <v>183</v>
      </c>
      <c r="H34" s="53">
        <v>11</v>
      </c>
      <c r="I34" s="12" t="s">
        <v>184</v>
      </c>
      <c r="J34" s="53">
        <v>10.25</v>
      </c>
      <c r="K34" s="13" t="s">
        <v>185</v>
      </c>
      <c r="L34" s="53">
        <v>10</v>
      </c>
      <c r="M34" s="12" t="s">
        <v>186</v>
      </c>
      <c r="N34" s="53">
        <v>11</v>
      </c>
      <c r="O34" s="12" t="s">
        <v>213</v>
      </c>
      <c r="P34" s="35">
        <v>9.95</v>
      </c>
      <c r="Q34" s="21" t="s">
        <v>244</v>
      </c>
      <c r="R34" s="35">
        <v>11.8</v>
      </c>
      <c r="S34" s="12"/>
      <c r="T34" s="35">
        <v>10</v>
      </c>
      <c r="U34" s="13" t="s">
        <v>302</v>
      </c>
      <c r="V34" s="35">
        <v>11.5</v>
      </c>
      <c r="W34" s="13" t="s">
        <v>350</v>
      </c>
      <c r="X34" s="53">
        <v>7.5</v>
      </c>
      <c r="Y34" s="54" t="s">
        <v>399</v>
      </c>
      <c r="Z34" s="32">
        <f t="shared" si="0"/>
        <v>104</v>
      </c>
      <c r="AA34" s="19">
        <f t="shared" si="1"/>
        <v>8.666666666666666</v>
      </c>
      <c r="AB34" s="37" t="s">
        <v>400</v>
      </c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</row>
    <row r="35" spans="1:88" s="14" customFormat="1" ht="15">
      <c r="A35" s="59">
        <v>30</v>
      </c>
      <c r="B35" s="53">
        <v>9</v>
      </c>
      <c r="C35" s="12" t="s">
        <v>187</v>
      </c>
      <c r="D35" s="15"/>
      <c r="E35" s="12"/>
      <c r="F35" s="53">
        <v>8.5</v>
      </c>
      <c r="G35" s="12" t="s">
        <v>188</v>
      </c>
      <c r="H35" s="53">
        <v>10</v>
      </c>
      <c r="I35" s="13" t="s">
        <v>189</v>
      </c>
      <c r="J35" s="53">
        <v>0</v>
      </c>
      <c r="K35" s="12" t="s">
        <v>190</v>
      </c>
      <c r="L35" s="53">
        <v>13.1</v>
      </c>
      <c r="M35" s="12" t="s">
        <v>191</v>
      </c>
      <c r="N35" s="53">
        <v>11</v>
      </c>
      <c r="O35" s="21" t="s">
        <v>214</v>
      </c>
      <c r="P35" s="35">
        <v>9</v>
      </c>
      <c r="Q35" s="21" t="s">
        <v>245</v>
      </c>
      <c r="R35" s="35">
        <v>11.6</v>
      </c>
      <c r="S35" s="12" t="s">
        <v>272</v>
      </c>
      <c r="T35" s="35">
        <v>11</v>
      </c>
      <c r="U35" s="13" t="s">
        <v>303</v>
      </c>
      <c r="V35" s="53">
        <v>7</v>
      </c>
      <c r="W35" s="13" t="s">
        <v>351</v>
      </c>
      <c r="X35" s="53">
        <v>12</v>
      </c>
      <c r="Y35" s="54" t="s">
        <v>401</v>
      </c>
      <c r="Z35" s="32">
        <f t="shared" si="0"/>
        <v>102.2</v>
      </c>
      <c r="AA35" s="19">
        <f t="shared" si="1"/>
        <v>8.516666666666667</v>
      </c>
      <c r="AB35" s="37" t="s">
        <v>402</v>
      </c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</row>
    <row r="36" spans="1:88" s="14" customFormat="1" ht="15">
      <c r="A36" s="59">
        <v>31</v>
      </c>
      <c r="B36" s="53">
        <v>14</v>
      </c>
      <c r="C36" s="12" t="s">
        <v>192</v>
      </c>
      <c r="D36" s="15"/>
      <c r="E36" s="12"/>
      <c r="F36" s="53">
        <v>16</v>
      </c>
      <c r="G36" s="12" t="s">
        <v>193</v>
      </c>
      <c r="H36" s="15"/>
      <c r="I36" s="12"/>
      <c r="J36" s="53">
        <v>18</v>
      </c>
      <c r="K36" s="12" t="s">
        <v>194</v>
      </c>
      <c r="L36" s="15"/>
      <c r="M36" s="12"/>
      <c r="N36" s="53">
        <v>15</v>
      </c>
      <c r="O36" s="21" t="s">
        <v>215</v>
      </c>
      <c r="P36" s="35">
        <v>13.1</v>
      </c>
      <c r="Q36" s="21" t="s">
        <v>246</v>
      </c>
      <c r="R36" s="15"/>
      <c r="S36" s="12"/>
      <c r="T36" s="35">
        <v>15.1</v>
      </c>
      <c r="U36" s="13" t="s">
        <v>304</v>
      </c>
      <c r="V36" s="15"/>
      <c r="W36" s="13"/>
      <c r="X36" s="53">
        <v>10</v>
      </c>
      <c r="Y36" s="54" t="s">
        <v>403</v>
      </c>
      <c r="Z36" s="32">
        <f t="shared" si="0"/>
        <v>101.19999999999999</v>
      </c>
      <c r="AA36" s="19">
        <f t="shared" si="1"/>
        <v>8.433333333333332</v>
      </c>
      <c r="AB36" s="37" t="s">
        <v>404</v>
      </c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</row>
    <row r="37" spans="1:88" s="7" customFormat="1" ht="15">
      <c r="A37" s="65"/>
      <c r="B37" s="3">
        <f>SUM(B34:B36)</f>
        <v>34</v>
      </c>
      <c r="C37" s="3"/>
      <c r="D37" s="3">
        <f>SUM(D34:D36)</f>
        <v>0</v>
      </c>
      <c r="E37" s="3"/>
      <c r="F37" s="3">
        <f>SUM(F34:F36)</f>
        <v>24.5</v>
      </c>
      <c r="G37" s="4"/>
      <c r="H37" s="3">
        <f>SUM(H34:H36)</f>
        <v>21</v>
      </c>
      <c r="I37" s="3"/>
      <c r="J37" s="3">
        <f>SUM(J34:J36)</f>
        <v>28.25</v>
      </c>
      <c r="K37" s="3"/>
      <c r="L37" s="3">
        <f>SUM(L34:L36)</f>
        <v>23.1</v>
      </c>
      <c r="M37" s="3"/>
      <c r="N37" s="3">
        <f>SUM(N34:N36)</f>
        <v>37</v>
      </c>
      <c r="O37" s="3"/>
      <c r="P37" s="3">
        <f>SUM(P34:P36)</f>
        <v>32.05</v>
      </c>
      <c r="Q37" s="3"/>
      <c r="R37" s="3">
        <f>SUM(R34:R36)</f>
        <v>23.4</v>
      </c>
      <c r="S37" s="3"/>
      <c r="T37" s="3">
        <f>SUM(T34:T36)</f>
        <v>36.1</v>
      </c>
      <c r="U37" s="6"/>
      <c r="V37" s="3">
        <f>SUM(V34:V36)</f>
        <v>18.5</v>
      </c>
      <c r="W37" s="6"/>
      <c r="X37" s="3">
        <f>SUM(X34:X36)</f>
        <v>29.5</v>
      </c>
      <c r="Y37" s="3"/>
      <c r="Z37" s="75">
        <f t="shared" si="0"/>
        <v>307.4</v>
      </c>
      <c r="AA37" s="19">
        <f t="shared" si="1"/>
        <v>25.616666666666664</v>
      </c>
      <c r="AB37" s="6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</row>
    <row r="38" spans="1:88" s="7" customFormat="1" ht="15.75" thickBot="1">
      <c r="A38" s="66"/>
      <c r="B38" s="20">
        <f>SUM(B9,B17,B25,B33,B37)</f>
        <v>250.05</v>
      </c>
      <c r="C38" s="20"/>
      <c r="D38" s="20">
        <f>SUM(D9,D17,D25,D33,D37)</f>
        <v>258.4</v>
      </c>
      <c r="E38" s="20"/>
      <c r="F38" s="20">
        <f>SUM(F9,F17,F25,F33,F37)</f>
        <v>272.4</v>
      </c>
      <c r="G38" s="20"/>
      <c r="H38" s="20">
        <f>SUM(H9,H17,H25,H33,H37)</f>
        <v>274.3</v>
      </c>
      <c r="I38" s="20"/>
      <c r="J38" s="20">
        <f>SUM(J9,J17,J25,J33,J37)</f>
        <v>273.79999999999995</v>
      </c>
      <c r="K38" s="20"/>
      <c r="L38" s="20">
        <f>SUM(L9,L17,L25,L33,L37)</f>
        <v>246.9</v>
      </c>
      <c r="M38" s="20"/>
      <c r="N38" s="20">
        <f>SUM(N9,N17,N25,N33,N37)</f>
        <v>280.65</v>
      </c>
      <c r="O38" s="20"/>
      <c r="P38" s="64">
        <f>SUM(P9,P17,P25,P33,P37)</f>
        <v>304.45</v>
      </c>
      <c r="Q38" s="20"/>
      <c r="R38" s="20">
        <f>SUM(R9,R17,R25,R33,R37)</f>
        <v>259.15</v>
      </c>
      <c r="S38" s="20"/>
      <c r="T38" s="64">
        <f>SUM(T9,T17,T25,T33,T37)</f>
        <v>331.90000000000003</v>
      </c>
      <c r="U38" s="20"/>
      <c r="V38" s="64">
        <f>SUM(V9,V17,V25,V33,V37)</f>
        <v>312.25</v>
      </c>
      <c r="W38" s="20"/>
      <c r="X38" s="20">
        <f>SUM(X9,X17,X25,X33,X37)</f>
        <v>271</v>
      </c>
      <c r="Y38" s="20"/>
      <c r="Z38" s="20">
        <f>SUM(B38:X38)</f>
        <v>3335.25</v>
      </c>
      <c r="AA38" s="61"/>
      <c r="AB38" s="6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</row>
    <row r="39" s="67" customFormat="1" ht="15.75" thickBot="1"/>
    <row r="40" spans="18:24" s="67" customFormat="1" ht="15">
      <c r="R40" s="77">
        <v>31</v>
      </c>
      <c r="S40" s="78">
        <f>SUM(R9,T9,V9,V17,T17,R17,P17,P25,R25,T25,P33,R33,T33,P37,R37,T37,V18)</f>
        <v>1005.6</v>
      </c>
      <c r="T40" s="89" t="s">
        <v>408</v>
      </c>
      <c r="U40" s="89"/>
      <c r="V40" s="89"/>
      <c r="W40" s="89"/>
      <c r="X40" s="90"/>
    </row>
    <row r="41" spans="18:24" s="67" customFormat="1" ht="15">
      <c r="R41" s="79">
        <v>4</v>
      </c>
      <c r="S41" s="80" t="s">
        <v>341</v>
      </c>
      <c r="T41" s="97" t="s">
        <v>361</v>
      </c>
      <c r="U41" s="97"/>
      <c r="V41" s="97"/>
      <c r="W41" s="97"/>
      <c r="X41" s="98"/>
    </row>
    <row r="42" spans="18:24" s="67" customFormat="1" ht="15">
      <c r="R42" s="81">
        <v>3</v>
      </c>
      <c r="S42" s="82"/>
      <c r="T42" s="95" t="s">
        <v>407</v>
      </c>
      <c r="U42" s="95"/>
      <c r="V42" s="95"/>
      <c r="W42" s="95"/>
      <c r="X42" s="96"/>
    </row>
    <row r="43" spans="18:25" s="67" customFormat="1" ht="15">
      <c r="R43" s="83">
        <v>1</v>
      </c>
      <c r="S43" s="84"/>
      <c r="T43" s="93" t="s">
        <v>405</v>
      </c>
      <c r="U43" s="93"/>
      <c r="V43" s="93"/>
      <c r="W43" s="93"/>
      <c r="X43" s="94"/>
      <c r="Y43" s="73" t="s">
        <v>352</v>
      </c>
    </row>
    <row r="44" spans="9:25" s="67" customFormat="1" ht="15">
      <c r="I44" s="67">
        <v>20</v>
      </c>
      <c r="R44" s="85">
        <v>1</v>
      </c>
      <c r="S44" s="76"/>
      <c r="T44" s="91" t="s">
        <v>406</v>
      </c>
      <c r="U44" s="91"/>
      <c r="V44" s="91"/>
      <c r="W44" s="91"/>
      <c r="X44" s="92"/>
      <c r="Y44" s="74" t="s">
        <v>358</v>
      </c>
    </row>
    <row r="45" spans="18:25" s="67" customFormat="1" ht="15.75" thickBot="1">
      <c r="R45" s="86">
        <f>SUM(R40:R44)</f>
        <v>40</v>
      </c>
      <c r="S45" s="87"/>
      <c r="T45" s="87" t="s">
        <v>409</v>
      </c>
      <c r="U45" s="87"/>
      <c r="V45" s="87"/>
      <c r="W45" s="87"/>
      <c r="X45" s="88"/>
      <c r="Y45" s="74">
        <f>SUM(V32,V26:V32,V18:V24,V10:V16,V2:V8,T2:T8,R2:R8,R10:R16,T10:T16,T18:T24,R18:R24,T26:T32,R26:R32,P26:P32,P34,P35,P36,R34,R35,T34,T35,T36,V34)</f>
        <v>1038.5500000000002</v>
      </c>
    </row>
    <row r="46" s="67" customFormat="1" ht="15"/>
    <row r="47" s="67" customFormat="1" ht="15"/>
    <row r="48" s="67" customFormat="1" ht="15"/>
    <row r="49" s="67" customFormat="1" ht="15"/>
    <row r="50" s="67" customFormat="1" ht="15"/>
    <row r="51" s="67" customFormat="1" ht="15"/>
    <row r="52" s="67" customFormat="1" ht="15"/>
    <row r="53" s="67" customFormat="1" ht="15"/>
    <row r="54" s="67" customFormat="1" ht="15"/>
    <row r="55" s="67" customFormat="1" ht="15"/>
    <row r="56" s="67" customFormat="1" ht="15"/>
    <row r="57" s="67" customFormat="1" ht="15"/>
    <row r="58" s="67" customFormat="1" ht="15"/>
    <row r="59" s="67" customFormat="1" ht="15"/>
    <row r="60" s="67" customFormat="1" ht="15"/>
    <row r="61" s="67" customFormat="1" ht="15"/>
    <row r="62" s="67" customFormat="1" ht="15"/>
    <row r="63" s="67" customFormat="1" ht="15"/>
    <row r="64" s="67" customFormat="1" ht="15"/>
    <row r="65" s="67" customFormat="1" ht="15"/>
    <row r="66" s="67" customFormat="1" ht="15"/>
    <row r="67" s="67" customFormat="1" ht="15"/>
    <row r="68" s="67" customFormat="1" ht="15"/>
    <row r="69" s="67" customFormat="1" ht="15"/>
    <row r="70" s="67" customFormat="1" ht="15"/>
    <row r="71" s="67" customFormat="1" ht="15"/>
    <row r="72" s="67" customFormat="1" ht="15"/>
    <row r="73" s="67" customFormat="1" ht="15"/>
    <row r="74" s="67" customFormat="1" ht="15"/>
    <row r="75" s="67" customFormat="1" ht="15"/>
    <row r="76" s="67" customFormat="1" ht="15"/>
    <row r="77" s="67" customFormat="1" ht="15"/>
  </sheetData>
  <sheetProtection selectLockedCells="1" selectUnlockedCells="1"/>
  <mergeCells count="17">
    <mergeCell ref="X1:Y1"/>
    <mergeCell ref="A1:C1"/>
    <mergeCell ref="D1:E1"/>
    <mergeCell ref="F1:G1"/>
    <mergeCell ref="H1:I1"/>
    <mergeCell ref="J1:K1"/>
    <mergeCell ref="L1:M1"/>
    <mergeCell ref="T40:X40"/>
    <mergeCell ref="T44:X44"/>
    <mergeCell ref="T43:X43"/>
    <mergeCell ref="T42:X42"/>
    <mergeCell ref="T41:X41"/>
    <mergeCell ref="N1:O1"/>
    <mergeCell ref="P1:Q1"/>
    <mergeCell ref="R1:S1"/>
    <mergeCell ref="T1:U1"/>
    <mergeCell ref="V1:W1"/>
  </mergeCells>
  <printOptions/>
  <pageMargins left="0.2" right="0.2" top="0" bottom="0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Dave</cp:lastModifiedBy>
  <dcterms:modified xsi:type="dcterms:W3CDTF">2020-08-24T17:19:38Z</dcterms:modified>
  <cp:category/>
  <cp:version/>
  <cp:contentType/>
  <cp:contentStatus/>
</cp:coreProperties>
</file>